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ドライブより移行\N\看護政策係\★Gフォルダからの移行\02予算及び決算の総括に関すること\予算関係\R5\☆☆経済対策関係（看護補助者処遇改善）\★★看護補助者処遇改善事業\01_事業実施について\06_交付申請通知\"/>
    </mc:Choice>
  </mc:AlternateContent>
  <bookViews>
    <workbookView xWindow="0" yWindow="0" windowWidth="28800" windowHeight="12375"/>
  </bookViews>
  <sheets>
    <sheet name="保福第１号" sheetId="10" r:id="rId1"/>
    <sheet name="保福第１の２号" sheetId="14" r:id="rId2"/>
    <sheet name="保福１の30号様式" sheetId="15" r:id="rId3"/>
    <sheet name="保福１の31号様式" sheetId="16" r:id="rId4"/>
    <sheet name="別紙１　処遇改善報告書（病院）" sheetId="17" r:id="rId5"/>
    <sheet name="別紙１（挙証書類）" sheetId="21" r:id="rId6"/>
    <sheet name="診療報酬" sheetId="22" state="hidden" r:id="rId7"/>
    <sheet name="口座振替申出書" sheetId="20" r:id="rId8"/>
  </sheets>
  <definedNames>
    <definedName name="_xlnm.Print_Area" localSheetId="7">口座振替申出書!$A$1:$J$28</definedName>
    <definedName name="_xlnm.Print_Area" localSheetId="3">保福１の31号様式!$A$1:$O$25</definedName>
    <definedName name="_xlnm.Print_Area" localSheetId="1">保福第１の２号!$A$1:$K$41</definedName>
    <definedName name="_xlnm.Print_Area" localSheetId="0">保福第１号!$A$1:$J$33</definedName>
  </definedNames>
  <calcPr calcId="162913"/>
</workbook>
</file>

<file path=xl/calcChain.xml><?xml version="1.0" encoding="utf-8"?>
<calcChain xmlns="http://schemas.openxmlformats.org/spreadsheetml/2006/main">
  <c r="G11" i="16" l="1"/>
  <c r="G12" i="16"/>
  <c r="J23" i="17"/>
  <c r="J7" i="17"/>
  <c r="F6" i="21"/>
  <c r="E6" i="21"/>
  <c r="D6" i="21"/>
  <c r="C5" i="21"/>
  <c r="C6" i="21"/>
  <c r="F5" i="21"/>
  <c r="E5" i="21"/>
  <c r="D5" i="21"/>
  <c r="G43" i="21"/>
  <c r="B43" i="21"/>
  <c r="A43" i="21"/>
  <c r="G42" i="21"/>
  <c r="B42" i="21"/>
  <c r="A42" i="21"/>
  <c r="G41" i="21"/>
  <c r="B41" i="21"/>
  <c r="A41" i="21"/>
  <c r="G40" i="21"/>
  <c r="B40" i="21"/>
  <c r="A40" i="21"/>
  <c r="G39" i="21"/>
  <c r="B39" i="21"/>
  <c r="A39" i="21"/>
  <c r="G38" i="21"/>
  <c r="B38" i="21"/>
  <c r="A38" i="21"/>
  <c r="G37" i="21"/>
  <c r="B37" i="21"/>
  <c r="A37" i="21"/>
  <c r="G36" i="21"/>
  <c r="B36" i="21"/>
  <c r="A36" i="21"/>
  <c r="G35" i="21"/>
  <c r="B35" i="21"/>
  <c r="A35" i="21"/>
  <c r="G34" i="21"/>
  <c r="B34" i="21"/>
  <c r="A34" i="21"/>
  <c r="G33" i="21"/>
  <c r="B33" i="21"/>
  <c r="A33" i="21"/>
  <c r="G32" i="21"/>
  <c r="B32" i="21"/>
  <c r="A32" i="21"/>
  <c r="G31" i="21"/>
  <c r="B31" i="21"/>
  <c r="A31" i="21"/>
  <c r="G30" i="21"/>
  <c r="B30" i="21"/>
  <c r="A30" i="21"/>
  <c r="G29" i="21"/>
  <c r="B29" i="21"/>
  <c r="A29" i="21"/>
  <c r="G28" i="21"/>
  <c r="B28" i="21"/>
  <c r="A28" i="21"/>
  <c r="G27" i="21"/>
  <c r="B27" i="21"/>
  <c r="A27" i="21"/>
  <c r="G21" i="21"/>
  <c r="H21" i="21" s="1"/>
  <c r="G20" i="21"/>
  <c r="H20" i="21" s="1"/>
  <c r="H19" i="21"/>
  <c r="G19" i="21"/>
  <c r="G18" i="21"/>
  <c r="H18" i="21" s="1"/>
  <c r="G17" i="21"/>
  <c r="H17" i="21" s="1"/>
  <c r="G16" i="21"/>
  <c r="H16" i="21" s="1"/>
  <c r="H15" i="21"/>
  <c r="G15" i="21"/>
  <c r="G14" i="21"/>
  <c r="H14" i="21" s="1"/>
  <c r="G13" i="21"/>
  <c r="H13" i="21" s="1"/>
  <c r="G12" i="21"/>
  <c r="H12" i="21" s="1"/>
  <c r="H11" i="21"/>
  <c r="G11" i="21"/>
  <c r="G10" i="21"/>
  <c r="H10" i="21" s="1"/>
  <c r="G9" i="21"/>
  <c r="H9" i="21" s="1"/>
  <c r="G8" i="21"/>
  <c r="H8" i="21" s="1"/>
  <c r="H7" i="21"/>
  <c r="G7" i="21"/>
  <c r="G6" i="21"/>
  <c r="H6" i="21" s="1"/>
  <c r="G5" i="21"/>
  <c r="H5" i="21" s="1"/>
  <c r="H22" i="21" l="1"/>
  <c r="G8" i="20" l="1"/>
  <c r="H3" i="20"/>
  <c r="H11" i="16" l="1"/>
  <c r="F19" i="16"/>
  <c r="I19" i="16"/>
  <c r="J19" i="16"/>
  <c r="E19" i="16"/>
  <c r="F12" i="16"/>
  <c r="H12" i="16"/>
  <c r="E12" i="16"/>
  <c r="J29" i="17"/>
  <c r="J31" i="17" l="1"/>
  <c r="G17" i="16" s="1"/>
  <c r="F31" i="17"/>
  <c r="G27" i="17"/>
  <c r="H27" i="17" s="1"/>
  <c r="E27" i="17"/>
  <c r="G26" i="17"/>
  <c r="H26" i="17" s="1"/>
  <c r="E26" i="17"/>
  <c r="G25" i="17"/>
  <c r="H25" i="17" s="1"/>
  <c r="E25" i="17"/>
  <c r="G24" i="17"/>
  <c r="H24" i="17" s="1"/>
  <c r="E24" i="17"/>
  <c r="G23" i="17"/>
  <c r="H23" i="17" s="1"/>
  <c r="E23" i="17"/>
  <c r="H21" i="17"/>
  <c r="G21" i="17"/>
  <c r="E21" i="17"/>
  <c r="G20" i="17"/>
  <c r="H20" i="17" s="1"/>
  <c r="E20" i="17"/>
  <c r="G19" i="17"/>
  <c r="H19" i="17" s="1"/>
  <c r="E19" i="17"/>
  <c r="G18" i="17"/>
  <c r="H18" i="17" s="1"/>
  <c r="E18" i="17"/>
  <c r="G17" i="17"/>
  <c r="H17" i="17" s="1"/>
  <c r="E17" i="17"/>
  <c r="G15" i="17"/>
  <c r="H15" i="17" s="1"/>
  <c r="E15" i="17"/>
  <c r="G14" i="17"/>
  <c r="H14" i="17" s="1"/>
  <c r="E14" i="17"/>
  <c r="H13" i="17"/>
  <c r="G13" i="17"/>
  <c r="E13" i="17"/>
  <c r="H12" i="17"/>
  <c r="G12" i="17"/>
  <c r="E12" i="17"/>
  <c r="G11" i="17"/>
  <c r="H11" i="17" s="1"/>
  <c r="E11" i="17"/>
  <c r="G10" i="17"/>
  <c r="H10" i="17" s="1"/>
  <c r="E10" i="17"/>
  <c r="G9" i="17"/>
  <c r="H9" i="17" s="1"/>
  <c r="E9" i="17"/>
  <c r="G8" i="17"/>
  <c r="H8" i="17" s="1"/>
  <c r="E8" i="17"/>
  <c r="E7" i="17"/>
  <c r="G7" i="17" s="1"/>
  <c r="H7" i="17" s="1"/>
  <c r="H17" i="16" l="1"/>
  <c r="H19" i="16" s="1"/>
  <c r="G19" i="16"/>
  <c r="B7" i="15"/>
  <c r="H31" i="17"/>
  <c r="E7" i="15" s="1"/>
  <c r="J7" i="15" l="1"/>
  <c r="J12" i="15" s="1"/>
  <c r="E12" i="15"/>
  <c r="G7" i="15"/>
  <c r="G12" i="15"/>
  <c r="H7" i="15"/>
  <c r="C12" i="15"/>
  <c r="H12" i="15"/>
  <c r="P12" i="15"/>
  <c r="S12" i="15"/>
  <c r="U12" i="15"/>
  <c r="B12" i="15"/>
  <c r="D7" i="15"/>
  <c r="F7" i="15" s="1"/>
  <c r="F12" i="15" s="1"/>
  <c r="I7" i="15" l="1"/>
  <c r="K7" i="15" s="1"/>
  <c r="D12" i="15"/>
  <c r="I12" i="15" l="1"/>
  <c r="O7" i="15"/>
  <c r="G10" i="16" s="1"/>
  <c r="K12" i="15"/>
  <c r="I10" i="16" l="1"/>
  <c r="I12" i="16" s="1"/>
  <c r="E33" i="10"/>
  <c r="Q7" i="15"/>
  <c r="O12" i="15"/>
  <c r="R7" i="15" l="1"/>
  <c r="Q12" i="15"/>
  <c r="T7" i="15" l="1"/>
  <c r="T12" i="15" s="1"/>
  <c r="R12" i="15"/>
</calcChain>
</file>

<file path=xl/sharedStrings.xml><?xml version="1.0" encoding="utf-8"?>
<sst xmlns="http://schemas.openxmlformats.org/spreadsheetml/2006/main" count="273" uniqueCount="237">
  <si>
    <t>計</t>
    <rPh sb="0" eb="1">
      <t>ケイ</t>
    </rPh>
    <phoneticPr fontId="2"/>
  </si>
  <si>
    <t>合計</t>
    <rPh sb="0" eb="2">
      <t>ゴウケイ</t>
    </rPh>
    <phoneticPr fontId="2"/>
  </si>
  <si>
    <t>申請者　住所</t>
    <rPh sb="0" eb="3">
      <t>シンセイシャ</t>
    </rPh>
    <rPh sb="4" eb="6">
      <t>ジュウショ</t>
    </rPh>
    <phoneticPr fontId="2"/>
  </si>
  <si>
    <t>　　　　氏名</t>
    <rPh sb="4" eb="6">
      <t>シメイ</t>
    </rPh>
    <phoneticPr fontId="2"/>
  </si>
  <si>
    <t>　（法人の場合は、法人の名称び代表者の氏名）</t>
    <rPh sb="2" eb="4">
      <t>ホウジン</t>
    </rPh>
    <rPh sb="5" eb="7">
      <t>バアイ</t>
    </rPh>
    <rPh sb="9" eb="11">
      <t>ホウジン</t>
    </rPh>
    <rPh sb="12" eb="14">
      <t>メイショウ</t>
    </rPh>
    <rPh sb="15" eb="18">
      <t>ダイヒョウシャ</t>
    </rPh>
    <rPh sb="19" eb="21">
      <t>シメイ</t>
    </rPh>
    <phoneticPr fontId="2"/>
  </si>
  <si>
    <t>記</t>
    <rPh sb="0" eb="1">
      <t>キ</t>
    </rPh>
    <phoneticPr fontId="2"/>
  </si>
  <si>
    <t>１　事業（事務）の目的及びその概要</t>
    <rPh sb="2" eb="4">
      <t>ジギョウ</t>
    </rPh>
    <rPh sb="5" eb="7">
      <t>ジム</t>
    </rPh>
    <rPh sb="9" eb="11">
      <t>モクテキ</t>
    </rPh>
    <rPh sb="11" eb="12">
      <t>オヨ</t>
    </rPh>
    <rPh sb="15" eb="17">
      <t>ガイヨウ</t>
    </rPh>
    <phoneticPr fontId="2"/>
  </si>
  <si>
    <t>２　事業（事務）の着手及び完了の予定期日</t>
    <rPh sb="2" eb="4">
      <t>ジギョウ</t>
    </rPh>
    <rPh sb="5" eb="7">
      <t>ジム</t>
    </rPh>
    <rPh sb="9" eb="11">
      <t>チャクシュ</t>
    </rPh>
    <rPh sb="11" eb="12">
      <t>オヨ</t>
    </rPh>
    <rPh sb="13" eb="15">
      <t>カンリョウ</t>
    </rPh>
    <rPh sb="16" eb="18">
      <t>ヨテイ</t>
    </rPh>
    <rPh sb="18" eb="20">
      <t>キジツ</t>
    </rPh>
    <phoneticPr fontId="2"/>
  </si>
  <si>
    <t>　円</t>
    <rPh sb="1" eb="2">
      <t>エン</t>
    </rPh>
    <phoneticPr fontId="2"/>
  </si>
  <si>
    <t>収入の部</t>
    <rPh sb="0" eb="2">
      <t>シュウニュウ</t>
    </rPh>
    <rPh sb="3" eb="4">
      <t>ブ</t>
    </rPh>
    <phoneticPr fontId="2"/>
  </si>
  <si>
    <t>款</t>
    <rPh sb="0" eb="1">
      <t>カン</t>
    </rPh>
    <phoneticPr fontId="2"/>
  </si>
  <si>
    <t>項</t>
    <rPh sb="0" eb="1">
      <t>コウ</t>
    </rPh>
    <phoneticPr fontId="2"/>
  </si>
  <si>
    <t>節</t>
    <rPh sb="0" eb="1">
      <t>セツ</t>
    </rPh>
    <phoneticPr fontId="2"/>
  </si>
  <si>
    <t>支出の部</t>
    <rPh sb="0" eb="2">
      <t>シシュツ</t>
    </rPh>
    <rPh sb="3" eb="4">
      <t>ブ</t>
    </rPh>
    <phoneticPr fontId="2"/>
  </si>
  <si>
    <t>備考</t>
    <rPh sb="0" eb="2">
      <t>ビコウ</t>
    </rPh>
    <phoneticPr fontId="2"/>
  </si>
  <si>
    <t>Ｃ</t>
    <phoneticPr fontId="2"/>
  </si>
  <si>
    <t>設 立 年 月 日</t>
    <rPh sb="0" eb="1">
      <t>セツ</t>
    </rPh>
    <rPh sb="2" eb="3">
      <t>リツ</t>
    </rPh>
    <rPh sb="4" eb="5">
      <t>ネン</t>
    </rPh>
    <rPh sb="6" eb="7">
      <t>ツキ</t>
    </rPh>
    <rPh sb="8" eb="9">
      <t>ニチ</t>
    </rPh>
    <phoneticPr fontId="2"/>
  </si>
  <si>
    <t>申 請 者 の 営</t>
    <rPh sb="0" eb="1">
      <t>サル</t>
    </rPh>
    <rPh sb="2" eb="3">
      <t>ショウ</t>
    </rPh>
    <rPh sb="4" eb="5">
      <t>シャ</t>
    </rPh>
    <rPh sb="8" eb="9">
      <t>イトナ</t>
    </rPh>
    <phoneticPr fontId="2"/>
  </si>
  <si>
    <t>む 主 な 事 業</t>
    <phoneticPr fontId="2"/>
  </si>
  <si>
    <t>補助事業等の</t>
    <rPh sb="0" eb="2">
      <t>ホジョ</t>
    </rPh>
    <rPh sb="2" eb="4">
      <t>ジギョウ</t>
    </rPh>
    <rPh sb="4" eb="5">
      <t>トウ</t>
    </rPh>
    <phoneticPr fontId="2"/>
  </si>
  <si>
    <t>内　　　　容</t>
    <phoneticPr fontId="2"/>
  </si>
  <si>
    <t>補助事業等実</t>
    <rPh sb="0" eb="2">
      <t>ホジョ</t>
    </rPh>
    <rPh sb="2" eb="4">
      <t>ジギョウ</t>
    </rPh>
    <rPh sb="4" eb="5">
      <t>トウ</t>
    </rPh>
    <rPh sb="5" eb="6">
      <t>ジツ</t>
    </rPh>
    <phoneticPr fontId="2"/>
  </si>
  <si>
    <t>施による効果</t>
    <phoneticPr fontId="2"/>
  </si>
  <si>
    <t>（ 実 施 成 果 ）</t>
    <phoneticPr fontId="2"/>
  </si>
  <si>
    <t>備　　　　　　考</t>
    <rPh sb="0" eb="1">
      <t>ソナエ</t>
    </rPh>
    <rPh sb="7" eb="8">
      <t>コウ</t>
    </rPh>
    <phoneticPr fontId="2"/>
  </si>
  <si>
    <t>注　１　「補助事業等の内容」欄及び「補助事業等実施による効果(実施成果)」欄については、詳細
　　</t>
    <phoneticPr fontId="2"/>
  </si>
  <si>
    <t>　　　かつ具体的に記載すること。</t>
    <phoneticPr fontId="2"/>
  </si>
  <si>
    <t>　　２　「補助事業等実施による効果（実施成果）」欄については、補助金等交付申請時には補助事</t>
    <phoneticPr fontId="2"/>
  </si>
  <si>
    <t>　　　業等の実施による効果を、補助事業等実績報告時には、補助事業等実施による実施成果を記載</t>
    <phoneticPr fontId="2"/>
  </si>
  <si>
    <t>　　　すること。</t>
    <phoneticPr fontId="2"/>
  </si>
  <si>
    <t>　　３　補助金等の交付を受けようとする者が法人以外の団体の場合にあっては、その運営の状況を</t>
    <phoneticPr fontId="2"/>
  </si>
  <si>
    <t>　　　「備考」欄に記載すること。</t>
    <phoneticPr fontId="2"/>
  </si>
  <si>
    <t>　　４　事業主体が地方公共団体であるときは、「設立年月日」及び「申請者の営む主な事業」欄は</t>
    <phoneticPr fontId="2"/>
  </si>
  <si>
    <t>　　　削除して使用すること。</t>
    <phoneticPr fontId="2"/>
  </si>
  <si>
    <t>保福第１号様式（第３条の２第２項）</t>
    <rPh sb="0" eb="2">
      <t>ホフク</t>
    </rPh>
    <rPh sb="2" eb="3">
      <t>ダイ</t>
    </rPh>
    <rPh sb="4" eb="5">
      <t>ゴウ</t>
    </rPh>
    <rPh sb="5" eb="7">
      <t>ヨウシキ</t>
    </rPh>
    <rPh sb="8" eb="9">
      <t>ダイ</t>
    </rPh>
    <rPh sb="10" eb="11">
      <t>ジョウ</t>
    </rPh>
    <rPh sb="13" eb="14">
      <t>ダイ</t>
    </rPh>
    <rPh sb="15" eb="16">
      <t>コウ</t>
    </rPh>
    <phoneticPr fontId="2"/>
  </si>
  <si>
    <t>保福第１の２号様式（第３条の２第２項、第５条第１項、第１４条）</t>
    <rPh sb="0" eb="2">
      <t>ホフク</t>
    </rPh>
    <rPh sb="2" eb="3">
      <t>ダイ</t>
    </rPh>
    <rPh sb="6" eb="7">
      <t>ゴウ</t>
    </rPh>
    <rPh sb="7" eb="9">
      <t>ヨウシキ</t>
    </rPh>
    <rPh sb="10" eb="11">
      <t>ダイ</t>
    </rPh>
    <rPh sb="12" eb="13">
      <t>ジョウ</t>
    </rPh>
    <rPh sb="15" eb="16">
      <t>ダイ</t>
    </rPh>
    <rPh sb="17" eb="18">
      <t>コウ</t>
    </rPh>
    <rPh sb="19" eb="20">
      <t>ダイ</t>
    </rPh>
    <rPh sb="21" eb="22">
      <t>ジョウ</t>
    </rPh>
    <rPh sb="22" eb="23">
      <t>ダイ</t>
    </rPh>
    <rPh sb="24" eb="25">
      <t>コウ</t>
    </rPh>
    <rPh sb="26" eb="27">
      <t>ダイ</t>
    </rPh>
    <rPh sb="29" eb="30">
      <t>ジョウ</t>
    </rPh>
    <phoneticPr fontId="2"/>
  </si>
  <si>
    <t>３　補助金等交付申請額　　　金</t>
    <rPh sb="2" eb="5">
      <t>ホジョキン</t>
    </rPh>
    <rPh sb="5" eb="6">
      <t>トウ</t>
    </rPh>
    <rPh sb="6" eb="8">
      <t>コウフ</t>
    </rPh>
    <rPh sb="8" eb="11">
      <t>シンセイガク</t>
    </rPh>
    <rPh sb="14" eb="15">
      <t>キン</t>
    </rPh>
    <phoneticPr fontId="2"/>
  </si>
  <si>
    <t>補 助 金 等 交 付 申 請 書</t>
    <rPh sb="0" eb="1">
      <t>ホ</t>
    </rPh>
    <rPh sb="2" eb="3">
      <t>スケ</t>
    </rPh>
    <rPh sb="4" eb="5">
      <t>キン</t>
    </rPh>
    <rPh sb="6" eb="7">
      <t>トウ</t>
    </rPh>
    <rPh sb="8" eb="9">
      <t>コウ</t>
    </rPh>
    <rPh sb="10" eb="11">
      <t>ヅケ</t>
    </rPh>
    <rPh sb="12" eb="13">
      <t>サル</t>
    </rPh>
    <rPh sb="14" eb="15">
      <t>ショウ</t>
    </rPh>
    <rPh sb="16" eb="17">
      <t>ショ</t>
    </rPh>
    <phoneticPr fontId="2"/>
  </si>
  <si>
    <t>　北海道知事　鈴　木　直　道　様</t>
    <rPh sb="1" eb="4">
      <t>ホッカイドウ</t>
    </rPh>
    <rPh sb="4" eb="6">
      <t>チジ</t>
    </rPh>
    <rPh sb="7" eb="8">
      <t>スズ</t>
    </rPh>
    <rPh sb="9" eb="10">
      <t>キ</t>
    </rPh>
    <rPh sb="11" eb="12">
      <t>チョク</t>
    </rPh>
    <rPh sb="13" eb="14">
      <t>ミチ</t>
    </rPh>
    <rPh sb="15" eb="16">
      <t>サマ</t>
    </rPh>
    <phoneticPr fontId="2"/>
  </si>
  <si>
    <t>　上記の事業に関し補助金の交付を受けたいので、関係書類を添えて申請します。</t>
    <rPh sb="1" eb="3">
      <t>ジョウキ</t>
    </rPh>
    <rPh sb="4" eb="6">
      <t>ジギョウ</t>
    </rPh>
    <rPh sb="7" eb="8">
      <t>カン</t>
    </rPh>
    <rPh sb="9" eb="12">
      <t>ホジョキン</t>
    </rPh>
    <rPh sb="13" eb="15">
      <t>コウフ</t>
    </rPh>
    <rPh sb="16" eb="17">
      <t>ウ</t>
    </rPh>
    <rPh sb="23" eb="25">
      <t>カンケイ</t>
    </rPh>
    <rPh sb="25" eb="27">
      <t>ショルイ</t>
    </rPh>
    <rPh sb="28" eb="29">
      <t>ソ</t>
    </rPh>
    <rPh sb="31" eb="33">
      <t>シンセイ</t>
    </rPh>
    <phoneticPr fontId="2"/>
  </si>
  <si>
    <t>　　　　完了　　令和６年　５月３１日</t>
    <rPh sb="4" eb="6">
      <t>カンリョウ</t>
    </rPh>
    <rPh sb="8" eb="10">
      <t>レイワ</t>
    </rPh>
    <rPh sb="11" eb="12">
      <t>ネン</t>
    </rPh>
    <rPh sb="12" eb="13">
      <t>ヘイネン</t>
    </rPh>
    <rPh sb="14" eb="15">
      <t>ガツ</t>
    </rPh>
    <rPh sb="17" eb="18">
      <t>ニチ</t>
    </rPh>
    <phoneticPr fontId="2"/>
  </si>
  <si>
    <r>
      <t>事　業　</t>
    </r>
    <r>
      <rPr>
        <strike/>
        <sz val="14"/>
        <rFont val="ＭＳ ゴシック"/>
        <family val="3"/>
        <charset val="128"/>
      </rPr>
      <t>計　画</t>
    </r>
    <r>
      <rPr>
        <sz val="14"/>
        <rFont val="ＭＳ ゴシック"/>
        <family val="3"/>
        <charset val="128"/>
      </rPr>
      <t>　（　実　績　）</t>
    </r>
    <r>
      <rPr>
        <strike/>
        <sz val="14"/>
        <rFont val="ＭＳ ゴシック"/>
        <family val="3"/>
        <charset val="128"/>
      </rPr>
      <t>　</t>
    </r>
    <r>
      <rPr>
        <sz val="14"/>
        <rFont val="ＭＳ ゴシック"/>
        <family val="3"/>
        <charset val="128"/>
      </rPr>
      <t>書</t>
    </r>
    <rPh sb="0" eb="1">
      <t>コト</t>
    </rPh>
    <rPh sb="2" eb="3">
      <t>ギョウ</t>
    </rPh>
    <rPh sb="4" eb="5">
      <t>ケイ</t>
    </rPh>
    <rPh sb="6" eb="7">
      <t>ガ</t>
    </rPh>
    <rPh sb="10" eb="11">
      <t>ジツ</t>
    </rPh>
    <rPh sb="12" eb="13">
      <t>ツムギ</t>
    </rPh>
    <rPh sb="16" eb="17">
      <t>ショ</t>
    </rPh>
    <phoneticPr fontId="2"/>
  </si>
  <si>
    <t>保福第１の30号様式</t>
    <rPh sb="0" eb="2">
      <t>ホフク</t>
    </rPh>
    <rPh sb="2" eb="3">
      <t>ダイ</t>
    </rPh>
    <rPh sb="7" eb="8">
      <t>ゴウ</t>
    </rPh>
    <rPh sb="8" eb="10">
      <t>ヨウシキ</t>
    </rPh>
    <phoneticPr fontId="2"/>
  </si>
  <si>
    <t>補　助　金　等　精　算　書</t>
    <rPh sb="0" eb="1">
      <t>ホ</t>
    </rPh>
    <rPh sb="2" eb="3">
      <t>スケ</t>
    </rPh>
    <rPh sb="4" eb="5">
      <t>カネ</t>
    </rPh>
    <rPh sb="6" eb="7">
      <t>トウ</t>
    </rPh>
    <rPh sb="8" eb="9">
      <t>セイ</t>
    </rPh>
    <rPh sb="10" eb="11">
      <t>サン</t>
    </rPh>
    <rPh sb="12" eb="13">
      <t>ショ</t>
    </rPh>
    <phoneticPr fontId="2"/>
  </si>
  <si>
    <t>区分</t>
    <rPh sb="0" eb="2">
      <t>クブン</t>
    </rPh>
    <phoneticPr fontId="2"/>
  </si>
  <si>
    <t>計画</t>
    <rPh sb="0" eb="2">
      <t>ケイカク</t>
    </rPh>
    <phoneticPr fontId="2"/>
  </si>
  <si>
    <t>補助事業等に要する経費</t>
    <rPh sb="0" eb="2">
      <t>ホジョ</t>
    </rPh>
    <rPh sb="2" eb="4">
      <t>ジギョウ</t>
    </rPh>
    <rPh sb="4" eb="5">
      <t>トウ</t>
    </rPh>
    <rPh sb="6" eb="7">
      <t>ヨウ</t>
    </rPh>
    <rPh sb="9" eb="11">
      <t>ケイヒ</t>
    </rPh>
    <phoneticPr fontId="2"/>
  </si>
  <si>
    <t>補助基準により算出した額</t>
    <rPh sb="0" eb="2">
      <t>ホジョ</t>
    </rPh>
    <rPh sb="2" eb="4">
      <t>キジュン</t>
    </rPh>
    <rPh sb="7" eb="9">
      <t>サンシュツ</t>
    </rPh>
    <rPh sb="11" eb="12">
      <t>ガク</t>
    </rPh>
    <phoneticPr fontId="2"/>
  </si>
  <si>
    <t>実施</t>
    <rPh sb="0" eb="2">
      <t>ジッシ</t>
    </rPh>
    <phoneticPr fontId="2"/>
  </si>
  <si>
    <t>補助率</t>
    <rPh sb="0" eb="3">
      <t>ホジョリツ</t>
    </rPh>
    <phoneticPr fontId="2"/>
  </si>
  <si>
    <t>補助金等の交付の決定</t>
    <rPh sb="0" eb="3">
      <t>ホジョキン</t>
    </rPh>
    <rPh sb="3" eb="4">
      <t>トウ</t>
    </rPh>
    <rPh sb="5" eb="7">
      <t>コウフ</t>
    </rPh>
    <rPh sb="8" eb="10">
      <t>ケッテイ</t>
    </rPh>
    <phoneticPr fontId="2"/>
  </si>
  <si>
    <t>金額</t>
    <rPh sb="0" eb="2">
      <t>キンガク</t>
    </rPh>
    <phoneticPr fontId="2"/>
  </si>
  <si>
    <t>補助金等精算額</t>
    <rPh sb="0" eb="3">
      <t>ホジョキン</t>
    </rPh>
    <rPh sb="3" eb="4">
      <t>トウ</t>
    </rPh>
    <rPh sb="4" eb="7">
      <t>セイサンガク</t>
    </rPh>
    <phoneticPr fontId="2"/>
  </si>
  <si>
    <t>補助金等領収済額</t>
    <rPh sb="0" eb="3">
      <t>ホジョキン</t>
    </rPh>
    <rPh sb="3" eb="4">
      <t>トウ</t>
    </rPh>
    <rPh sb="4" eb="6">
      <t>リョウシュウ</t>
    </rPh>
    <rPh sb="6" eb="7">
      <t>ズ</t>
    </rPh>
    <rPh sb="7" eb="8">
      <t>ガク</t>
    </rPh>
    <phoneticPr fontId="2"/>
  </si>
  <si>
    <t>補助金等精算額に対する領収未済額</t>
    <rPh sb="0" eb="3">
      <t>ホジョキン</t>
    </rPh>
    <rPh sb="3" eb="4">
      <t>トウ</t>
    </rPh>
    <rPh sb="4" eb="7">
      <t>セイサンガク</t>
    </rPh>
    <rPh sb="8" eb="9">
      <t>タイ</t>
    </rPh>
    <rPh sb="11" eb="13">
      <t>リョウシュウ</t>
    </rPh>
    <rPh sb="13" eb="16">
      <t>ミサイガク</t>
    </rPh>
    <phoneticPr fontId="2"/>
  </si>
  <si>
    <t>補助事業等に係る経費の債務確定額</t>
    <rPh sb="0" eb="2">
      <t>ホジョ</t>
    </rPh>
    <rPh sb="2" eb="4">
      <t>ジギョウ</t>
    </rPh>
    <rPh sb="4" eb="5">
      <t>トウ</t>
    </rPh>
    <rPh sb="6" eb="7">
      <t>カカ</t>
    </rPh>
    <rPh sb="8" eb="10">
      <t>ケイヒ</t>
    </rPh>
    <rPh sb="11" eb="13">
      <t>サイム</t>
    </rPh>
    <rPh sb="13" eb="16">
      <t>カクテイガク</t>
    </rPh>
    <phoneticPr fontId="2"/>
  </si>
  <si>
    <t>不用額</t>
    <rPh sb="0" eb="3">
      <t>フヨウガク</t>
    </rPh>
    <phoneticPr fontId="2"/>
  </si>
  <si>
    <t>Ａ</t>
    <phoneticPr fontId="2"/>
  </si>
  <si>
    <t>Ｂ</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</si>
  <si>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</si>
  <si>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</si>
  <si>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</si>
  <si>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</si>
  <si>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</si>
  <si>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</si>
  <si>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</si>
  <si>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</si>
  <si>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</si>
  <si>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</si>
  <si>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</si>
  <si>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</si>
  <si>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</si>
  <si>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</si>
  <si>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</si>
  <si>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</si>
  <si>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Ｔ</t>
    <phoneticPr fontId="2"/>
  </si>
  <si>
    <t>寄附金
その他
の収入</t>
    <rPh sb="0" eb="3">
      <t>キフキン</t>
    </rPh>
    <rPh sb="6" eb="7">
      <t>タ</t>
    </rPh>
    <rPh sb="9" eb="11">
      <t>シュウニュウ</t>
    </rPh>
    <phoneticPr fontId="2"/>
  </si>
  <si>
    <t>補助
対象
経費</t>
    <rPh sb="0" eb="2">
      <t>ホジョ</t>
    </rPh>
    <rPh sb="3" eb="5">
      <t>タイショウ</t>
    </rPh>
    <rPh sb="6" eb="8">
      <t>ケイヒ</t>
    </rPh>
    <phoneticPr fontId="2"/>
  </si>
  <si>
    <t>補助
基本額</t>
    <rPh sb="0" eb="2">
      <t>ホジョ</t>
    </rPh>
    <rPh sb="3" eb="6">
      <t>キホンガク</t>
    </rPh>
    <phoneticPr fontId="2"/>
  </si>
  <si>
    <t>補助
基本額</t>
    <rPh sb="0" eb="1">
      <t>ホ</t>
    </rPh>
    <rPh sb="1" eb="2">
      <t>スケ</t>
    </rPh>
    <rPh sb="3" eb="6">
      <t>キホンガク</t>
    </rPh>
    <phoneticPr fontId="2"/>
  </si>
  <si>
    <t>年月日
番号</t>
    <rPh sb="0" eb="3">
      <t>ネンガッピ</t>
    </rPh>
    <rPh sb="4" eb="6">
      <t>バンゴウ</t>
    </rPh>
    <phoneticPr fontId="2"/>
  </si>
  <si>
    <t>看護補助者
処遇改善事業</t>
    <rPh sb="0" eb="2">
      <t>カンゴ</t>
    </rPh>
    <rPh sb="2" eb="5">
      <t>ホジョシャ</t>
    </rPh>
    <rPh sb="6" eb="8">
      <t>ショグウ</t>
    </rPh>
    <rPh sb="8" eb="10">
      <t>カイゼン</t>
    </rPh>
    <rPh sb="10" eb="12">
      <t>ジギョウ</t>
    </rPh>
    <phoneticPr fontId="2"/>
  </si>
  <si>
    <t>支払
済額</t>
    <rPh sb="0" eb="2">
      <t>シハラ</t>
    </rPh>
    <rPh sb="3" eb="4">
      <t>ズ</t>
    </rPh>
    <rPh sb="4" eb="5">
      <t>ガク</t>
    </rPh>
    <phoneticPr fontId="2"/>
  </si>
  <si>
    <t>支払
未済額</t>
    <rPh sb="0" eb="2">
      <t>シハライ</t>
    </rPh>
    <rPh sb="3" eb="5">
      <t>ミサイ</t>
    </rPh>
    <rPh sb="5" eb="6">
      <t>ガク</t>
    </rPh>
    <phoneticPr fontId="2"/>
  </si>
  <si>
    <t>10/10</t>
    <phoneticPr fontId="2"/>
  </si>
  <si>
    <t>－</t>
    <phoneticPr fontId="2"/>
  </si>
  <si>
    <t>保福第１の31号様式</t>
    <rPh sb="0" eb="2">
      <t>ホフク</t>
    </rPh>
    <rPh sb="2" eb="3">
      <t>ダイ</t>
    </rPh>
    <rPh sb="7" eb="8">
      <t>ゴウ</t>
    </rPh>
    <rPh sb="8" eb="10">
      <t>ヨウシキ</t>
    </rPh>
    <phoneticPr fontId="2"/>
  </si>
  <si>
    <t>事業精算書</t>
    <rPh sb="0" eb="2">
      <t>ジギョウ</t>
    </rPh>
    <rPh sb="2" eb="5">
      <t>セイサンショ</t>
    </rPh>
    <phoneticPr fontId="2"/>
  </si>
  <si>
    <t>科目</t>
    <rPh sb="0" eb="2">
      <t>カモク</t>
    </rPh>
    <phoneticPr fontId="2"/>
  </si>
  <si>
    <t>目</t>
    <rPh sb="0" eb="1">
      <t>モク</t>
    </rPh>
    <phoneticPr fontId="2"/>
  </si>
  <si>
    <t>予算額</t>
    <rPh sb="0" eb="3">
      <t>ヨサンガク</t>
    </rPh>
    <phoneticPr fontId="2"/>
  </si>
  <si>
    <t>当初</t>
    <rPh sb="0" eb="2">
      <t>トウショ</t>
    </rPh>
    <phoneticPr fontId="2"/>
  </si>
  <si>
    <t>更生後の額</t>
    <rPh sb="0" eb="3">
      <t>コウセイゴ</t>
    </rPh>
    <rPh sb="4" eb="5">
      <t>ガク</t>
    </rPh>
    <phoneticPr fontId="2"/>
  </si>
  <si>
    <t>精算額</t>
    <rPh sb="0" eb="3">
      <t>セイサンガク</t>
    </rPh>
    <phoneticPr fontId="2"/>
  </si>
  <si>
    <t>内訳</t>
    <rPh sb="0" eb="2">
      <t>ウチワケ</t>
    </rPh>
    <phoneticPr fontId="2"/>
  </si>
  <si>
    <t>収入済額</t>
    <rPh sb="0" eb="2">
      <t>シュウニュウ</t>
    </rPh>
    <rPh sb="2" eb="3">
      <t>ズ</t>
    </rPh>
    <rPh sb="3" eb="4">
      <t>ガク</t>
    </rPh>
    <phoneticPr fontId="2"/>
  </si>
  <si>
    <t>収入未済額</t>
    <rPh sb="0" eb="2">
      <t>シュウニュウ</t>
    </rPh>
    <rPh sb="2" eb="4">
      <t>ミサイ</t>
    </rPh>
    <rPh sb="4" eb="5">
      <t>ガク</t>
    </rPh>
    <phoneticPr fontId="2"/>
  </si>
  <si>
    <t>支出済額</t>
    <rPh sb="0" eb="2">
      <t>シシュツ</t>
    </rPh>
    <rPh sb="2" eb="3">
      <t>ズ</t>
    </rPh>
    <rPh sb="3" eb="4">
      <t>ガク</t>
    </rPh>
    <phoneticPr fontId="2"/>
  </si>
  <si>
    <t>（円）</t>
    <rPh sb="1" eb="2">
      <t>エン</t>
    </rPh>
    <phoneticPr fontId="2"/>
  </si>
  <si>
    <t>　上記のとおり精算したことを証明します。</t>
    <rPh sb="1" eb="3">
      <t>ジョウキ</t>
    </rPh>
    <rPh sb="7" eb="9">
      <t>セイサン</t>
    </rPh>
    <rPh sb="14" eb="16">
      <t>ショウメイ</t>
    </rPh>
    <phoneticPr fontId="2"/>
  </si>
  <si>
    <t>法人名　　代表者職・氏名</t>
    <rPh sb="0" eb="3">
      <t>ホウジンメイ</t>
    </rPh>
    <rPh sb="5" eb="7">
      <t>ダイヒョウ</t>
    </rPh>
    <rPh sb="7" eb="8">
      <t>シャ</t>
    </rPh>
    <rPh sb="8" eb="9">
      <t>ショク</t>
    </rPh>
    <rPh sb="10" eb="12">
      <t>シメイ</t>
    </rPh>
    <phoneticPr fontId="2"/>
  </si>
  <si>
    <t>（別紙様式１）</t>
    <rPh sb="1" eb="3">
      <t>ベッシ</t>
    </rPh>
    <rPh sb="3" eb="5">
      <t>ヨウシキ</t>
    </rPh>
    <phoneticPr fontId="17"/>
  </si>
  <si>
    <t>看護補助者処遇改善事業補助金・処遇改善報告書（病院分）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ビョウイン</t>
    </rPh>
    <rPh sb="25" eb="26">
      <t>ブン</t>
    </rPh>
    <phoneticPr fontId="17"/>
  </si>
  <si>
    <t>保険医療機関コード</t>
    <rPh sb="0" eb="2">
      <t>ホケン</t>
    </rPh>
    <rPh sb="2" eb="4">
      <t>イリョウ</t>
    </rPh>
    <rPh sb="4" eb="6">
      <t>キカン</t>
    </rPh>
    <phoneticPr fontId="17"/>
  </si>
  <si>
    <t>保険医療機関名</t>
    <rPh sb="0" eb="2">
      <t>ホケン</t>
    </rPh>
    <rPh sb="2" eb="4">
      <t>イリョウ</t>
    </rPh>
    <rPh sb="4" eb="6">
      <t>キカン</t>
    </rPh>
    <rPh sb="6" eb="7">
      <t>メイ</t>
    </rPh>
    <phoneticPr fontId="17"/>
  </si>
  <si>
    <t>項目</t>
    <rPh sb="0" eb="2">
      <t>コウモク</t>
    </rPh>
    <phoneticPr fontId="17"/>
  </si>
  <si>
    <t>看護補助者数算定基準値（Ａ）</t>
    <rPh sb="0" eb="2">
      <t>カンゴ</t>
    </rPh>
    <rPh sb="2" eb="5">
      <t>ホジョシャ</t>
    </rPh>
    <rPh sb="5" eb="6">
      <t>スウ</t>
    </rPh>
    <rPh sb="6" eb="8">
      <t>サンテイ</t>
    </rPh>
    <rPh sb="8" eb="11">
      <t>キジュンチ</t>
    </rPh>
    <phoneticPr fontId="17"/>
  </si>
  <si>
    <r>
      <t>令和６年２月から５月までの間における当該診療報酬を算定する病棟の</t>
    </r>
    <r>
      <rPr>
        <b/>
        <sz val="11"/>
        <color theme="1"/>
        <rFont val="ＭＳ Ｐゴシック"/>
        <family val="3"/>
        <charset val="128"/>
        <scheme val="minor"/>
      </rPr>
      <t>１日平均入院患者数</t>
    </r>
    <r>
      <rPr>
        <sz val="11"/>
        <color theme="1"/>
        <rFont val="ＭＳ Ｐゴシック"/>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17"/>
  </si>
  <si>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17"/>
  </si>
  <si>
    <r>
      <t>令和６年２月から５月までの各月において各病棟で勤務する</t>
    </r>
    <r>
      <rPr>
        <b/>
        <sz val="11"/>
        <rFont val="ＭＳ Ｐゴシック"/>
        <family val="3"/>
        <charset val="128"/>
        <scheme val="minor"/>
      </rPr>
      <t>看護補助者の常勤換算数の平均値</t>
    </r>
    <r>
      <rPr>
        <sz val="11"/>
        <rFont val="ＭＳ Ｐゴシック"/>
        <family val="3"/>
        <charset val="128"/>
        <scheme val="minor"/>
      </rPr>
      <t xml:space="preserve">（Ｄ）
</t>
    </r>
    <r>
      <rPr>
        <sz val="10"/>
        <rFont val="ＭＳ Ｐゴシック"/>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17"/>
  </si>
  <si>
    <r>
      <t xml:space="preserve">補助対象看護補助者数（Ｅ）
 </t>
    </r>
    <r>
      <rPr>
        <sz val="9"/>
        <color theme="1"/>
        <rFont val="ＭＳ Ｐゴシック"/>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17"/>
  </si>
  <si>
    <r>
      <t xml:space="preserve">補助基準額（F）
</t>
    </r>
    <r>
      <rPr>
        <sz val="10"/>
        <color theme="1"/>
        <rFont val="ＭＳ Ｐゴシック"/>
        <family val="3"/>
        <charset val="128"/>
        <scheme val="minor"/>
      </rPr>
      <t>※(Ｅ)に6,990円
を乗じたもの</t>
    </r>
    <rPh sb="0" eb="2">
      <t>ホジョ</t>
    </rPh>
    <rPh sb="2" eb="5">
      <t>キジュンガク</t>
    </rPh>
    <rPh sb="19" eb="20">
      <t>エン</t>
    </rPh>
    <rPh sb="22" eb="23">
      <t>ジョウ</t>
    </rPh>
    <phoneticPr fontId="17"/>
  </si>
  <si>
    <r>
      <t>補助対象期間（令和６年２月1日～5月31日）における各病棟で勤務する</t>
    </r>
    <r>
      <rPr>
        <b/>
        <sz val="11"/>
        <rFont val="ＭＳ Ｐゴシック"/>
        <family val="3"/>
        <charset val="128"/>
        <scheme val="minor"/>
      </rPr>
      <t>看護補助者の実際の処遇改善額</t>
    </r>
    <r>
      <rPr>
        <sz val="11"/>
        <rFont val="ＭＳ Ｐゴシック"/>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17"/>
  </si>
  <si>
    <t>A101 療養病棟入院基本料</t>
    <rPh sb="11" eb="13">
      <t>キホン</t>
    </rPh>
    <phoneticPr fontId="17"/>
  </si>
  <si>
    <t>A306 特殊疾患入院医療管理料</t>
    <phoneticPr fontId="17"/>
  </si>
  <si>
    <t>A308 回復期リハビリテーション病棟入院料</t>
    <phoneticPr fontId="17"/>
  </si>
  <si>
    <t>A309 特殊疾患病棟入院料</t>
    <phoneticPr fontId="17"/>
  </si>
  <si>
    <t>A311-2 精神科急性期治療病棟入院料</t>
    <phoneticPr fontId="17"/>
  </si>
  <si>
    <t>A312 精神療養病棟入院料</t>
    <phoneticPr fontId="17"/>
  </si>
  <si>
    <t>A314 認知症治療病棟入院料</t>
    <phoneticPr fontId="17"/>
  </si>
  <si>
    <t>A318 地域移行機能強化病棟入院料</t>
    <phoneticPr fontId="17"/>
  </si>
  <si>
    <t>A319 特定機能病院リハビリテーション病棟入院料</t>
    <phoneticPr fontId="17"/>
  </si>
  <si>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17"/>
  </si>
  <si>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17"/>
  </si>
  <si>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17"/>
  </si>
  <si>
    <t>50対１急性期看護補助体制加算</t>
    <rPh sb="2" eb="3">
      <t>タイ</t>
    </rPh>
    <rPh sb="4" eb="7">
      <t>キュウセイキ</t>
    </rPh>
    <rPh sb="7" eb="9">
      <t>カンゴ</t>
    </rPh>
    <rPh sb="9" eb="11">
      <t>ホジョ</t>
    </rPh>
    <rPh sb="11" eb="13">
      <t>タイセイ</t>
    </rPh>
    <rPh sb="13" eb="15">
      <t>カサン</t>
    </rPh>
    <phoneticPr fontId="17"/>
  </si>
  <si>
    <t>75対１急性期看護補助体制加算</t>
    <rPh sb="2" eb="3">
      <t>タイ</t>
    </rPh>
    <rPh sb="4" eb="7">
      <t>キュウセイキ</t>
    </rPh>
    <rPh sb="7" eb="9">
      <t>カンゴ</t>
    </rPh>
    <rPh sb="9" eb="11">
      <t>ホジョ</t>
    </rPh>
    <rPh sb="11" eb="13">
      <t>タイセイ</t>
    </rPh>
    <rPh sb="13" eb="15">
      <t>カサン</t>
    </rPh>
    <phoneticPr fontId="17"/>
  </si>
  <si>
    <t>A211 特殊疾患入院施設管理加算</t>
    <phoneticPr fontId="17"/>
  </si>
  <si>
    <t>A214看護補助加算　※同一病棟については、以下のいずれか１つの加算項目にのみ計上すること。</t>
    <phoneticPr fontId="17"/>
  </si>
  <si>
    <t>看護補助加算１</t>
    <rPh sb="0" eb="2">
      <t>カンゴ</t>
    </rPh>
    <rPh sb="2" eb="4">
      <t>ホジョ</t>
    </rPh>
    <rPh sb="4" eb="6">
      <t>カサン</t>
    </rPh>
    <phoneticPr fontId="17"/>
  </si>
  <si>
    <t>看護補助加算２</t>
    <rPh sb="0" eb="2">
      <t>カンゴ</t>
    </rPh>
    <rPh sb="2" eb="4">
      <t>ホジョ</t>
    </rPh>
    <rPh sb="4" eb="6">
      <t>カサン</t>
    </rPh>
    <phoneticPr fontId="17"/>
  </si>
  <si>
    <t>看護補助加算３</t>
    <rPh sb="0" eb="2">
      <t>カンゴ</t>
    </rPh>
    <rPh sb="2" eb="4">
      <t>ホジョ</t>
    </rPh>
    <rPh sb="4" eb="6">
      <t>カサン</t>
    </rPh>
    <phoneticPr fontId="17"/>
  </si>
  <si>
    <t>A106 障害者施設等入院基本料の「注９」に規定する看護補助加算又は看護補助体制充実加算</t>
    <rPh sb="32" eb="33">
      <t>マタ</t>
    </rPh>
    <phoneticPr fontId="17"/>
  </si>
  <si>
    <t>A308-3 地域包括ケア病棟入院料の「注４」に規定する看護補助者配置加算又は看護補助体制充実加算</t>
    <phoneticPr fontId="17"/>
  </si>
  <si>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17"/>
  </si>
  <si>
    <t>合計</t>
    <rPh sb="0" eb="2">
      <t>ゴウケイ</t>
    </rPh>
    <phoneticPr fontId="17"/>
  </si>
  <si>
    <t>【記載要領】</t>
    <rPh sb="1" eb="3">
      <t>キサイ</t>
    </rPh>
    <rPh sb="3" eb="5">
      <t>ヨウリョウ</t>
    </rPh>
    <phoneticPr fontId="17"/>
  </si>
  <si>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17"/>
  </si>
  <si>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7"/>
  </si>
  <si>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17"/>
  </si>
  <si>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17"/>
  </si>
  <si>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17"/>
  </si>
  <si>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17"/>
  </si>
  <si>
    <t>支出未済額</t>
    <rPh sb="0" eb="2">
      <t>シシュツ</t>
    </rPh>
    <rPh sb="2" eb="4">
      <t>ミサイ</t>
    </rPh>
    <rPh sb="4" eb="5">
      <t>ガク</t>
    </rPh>
    <phoneticPr fontId="2"/>
  </si>
  <si>
    <t>札幌市中央区北３条西６丁目</t>
    <rPh sb="0" eb="3">
      <t>サッポロシ</t>
    </rPh>
    <rPh sb="3" eb="6">
      <t>チュウオウク</t>
    </rPh>
    <rPh sb="6" eb="7">
      <t>キタ</t>
    </rPh>
    <rPh sb="8" eb="9">
      <t>ジョウ</t>
    </rPh>
    <rPh sb="9" eb="10">
      <t>ニシ</t>
    </rPh>
    <rPh sb="11" eb="13">
      <t>チョウメ</t>
    </rPh>
    <phoneticPr fontId="2"/>
  </si>
  <si>
    <t>医療法人　北海道
理事長　北海　次郎</t>
    <rPh sb="0" eb="2">
      <t>イリョウ</t>
    </rPh>
    <rPh sb="2" eb="4">
      <t>ホウジン</t>
    </rPh>
    <rPh sb="5" eb="8">
      <t>ホッカイドウ</t>
    </rPh>
    <rPh sb="9" eb="12">
      <t>リジチョウ</t>
    </rPh>
    <rPh sb="13" eb="15">
      <t>ホッカイ</t>
    </rPh>
    <rPh sb="16" eb="18">
      <t>ジロウ</t>
    </rPh>
    <phoneticPr fontId="2"/>
  </si>
  <si>
    <t>④</t>
    <phoneticPr fontId="2"/>
  </si>
  <si>
    <t>医療事業</t>
    <rPh sb="0" eb="2">
      <t>イリョウ</t>
    </rPh>
    <rPh sb="2" eb="4">
      <t>ジギョウ</t>
    </rPh>
    <phoneticPr fontId="2"/>
  </si>
  <si>
    <t>看護補助者の処遇改善を図り、就業定着が図られた。</t>
    <rPh sb="0" eb="2">
      <t>カンゴ</t>
    </rPh>
    <rPh sb="2" eb="5">
      <t>ホジョシャ</t>
    </rPh>
    <rPh sb="6" eb="8">
      <t>ショグウ</t>
    </rPh>
    <rPh sb="8" eb="10">
      <t>カイゼン</t>
    </rPh>
    <rPh sb="11" eb="12">
      <t>ハカ</t>
    </rPh>
    <rPh sb="14" eb="16">
      <t>シュウギョウ</t>
    </rPh>
    <rPh sb="16" eb="18">
      <t>テイチャク</t>
    </rPh>
    <rPh sb="19" eb="20">
      <t>ハカ</t>
    </rPh>
    <phoneticPr fontId="2"/>
  </si>
  <si>
    <t>合　　　　計</t>
    <rPh sb="0" eb="1">
      <t>ゴウ</t>
    </rPh>
    <rPh sb="5" eb="6">
      <t>ケイ</t>
    </rPh>
    <phoneticPr fontId="2"/>
  </si>
  <si>
    <t>補助金額</t>
    <rPh sb="0" eb="3">
      <t>ホジョキン</t>
    </rPh>
    <rPh sb="3" eb="4">
      <t>ガク</t>
    </rPh>
    <phoneticPr fontId="2"/>
  </si>
  <si>
    <t>職員給与費</t>
    <rPh sb="0" eb="2">
      <t>ショクイン</t>
    </rPh>
    <rPh sb="2" eb="4">
      <t>キュウヨ</t>
    </rPh>
    <rPh sb="4" eb="5">
      <t>ヒ</t>
    </rPh>
    <phoneticPr fontId="2"/>
  </si>
  <si>
    <t>北海道知事　鈴　木　直　道　様</t>
    <rPh sb="0" eb="3">
      <t>ホッカイドウ</t>
    </rPh>
    <rPh sb="3" eb="5">
      <t>チジ</t>
    </rPh>
    <rPh sb="6" eb="7">
      <t>スズ</t>
    </rPh>
    <rPh sb="8" eb="9">
      <t>キ</t>
    </rPh>
    <rPh sb="10" eb="11">
      <t>チョク</t>
    </rPh>
    <rPh sb="12" eb="13">
      <t>ドウ</t>
    </rPh>
    <rPh sb="14" eb="15">
      <t>サマ</t>
    </rPh>
    <phoneticPr fontId="2"/>
  </si>
  <si>
    <t>住　所</t>
    <rPh sb="0" eb="1">
      <t>ジュウ</t>
    </rPh>
    <rPh sb="2" eb="3">
      <t>ショ</t>
    </rPh>
    <phoneticPr fontId="2"/>
  </si>
  <si>
    <t>氏名</t>
    <rPh sb="0" eb="2">
      <t>シメイ</t>
    </rPh>
    <phoneticPr fontId="2"/>
  </si>
  <si>
    <t>電話番号</t>
    <rPh sb="0" eb="2">
      <t>デンワ</t>
    </rPh>
    <rPh sb="2" eb="4">
      <t>バンゴウ</t>
    </rPh>
    <phoneticPr fontId="2"/>
  </si>
  <si>
    <t>　北海道会計管理者から支払われる支払金については、次により口座振替払にて支払くださいますよう申し出ます。</t>
    <rPh sb="1" eb="4">
      <t>ホッカイドウ</t>
    </rPh>
    <rPh sb="4" eb="6">
      <t>カイケイ</t>
    </rPh>
    <rPh sb="6" eb="9">
      <t>カンリシャ</t>
    </rPh>
    <rPh sb="11" eb="13">
      <t>シハラ</t>
    </rPh>
    <rPh sb="16" eb="19">
      <t>シハライキン</t>
    </rPh>
    <rPh sb="25" eb="26">
      <t>ツギ</t>
    </rPh>
    <rPh sb="29" eb="31">
      <t>コウザ</t>
    </rPh>
    <rPh sb="31" eb="33">
      <t>フリカエ</t>
    </rPh>
    <rPh sb="33" eb="34">
      <t>バラ</t>
    </rPh>
    <rPh sb="36" eb="38">
      <t>シハライ</t>
    </rPh>
    <rPh sb="46" eb="47">
      <t>モウ</t>
    </rPh>
    <rPh sb="48" eb="49">
      <t>デ</t>
    </rPh>
    <phoneticPr fontId="2"/>
  </si>
  <si>
    <t>金融機関名</t>
    <rPh sb="0" eb="2">
      <t>キンユウ</t>
    </rPh>
    <rPh sb="2" eb="4">
      <t>キカン</t>
    </rPh>
    <rPh sb="4" eb="5">
      <t>メイ</t>
    </rPh>
    <phoneticPr fontId="2"/>
  </si>
  <si>
    <t>支店・出張所名</t>
    <rPh sb="0" eb="2">
      <t>シテン</t>
    </rPh>
    <rPh sb="3" eb="5">
      <t>シュッチョウ</t>
    </rPh>
    <rPh sb="5" eb="6">
      <t>ジョ</t>
    </rPh>
    <rPh sb="6" eb="7">
      <t>ナ</t>
    </rPh>
    <phoneticPr fontId="2"/>
  </si>
  <si>
    <t>預金種別</t>
    <rPh sb="0" eb="2">
      <t>ヨキン</t>
    </rPh>
    <rPh sb="2" eb="4">
      <t>シュベツ</t>
    </rPh>
    <phoneticPr fontId="2"/>
  </si>
  <si>
    <t>口座番号</t>
    <rPh sb="0" eb="2">
      <t>コウザ</t>
    </rPh>
    <rPh sb="2" eb="4">
      <t>バンゴウ</t>
    </rPh>
    <phoneticPr fontId="2"/>
  </si>
  <si>
    <t>ふりがな</t>
    <phoneticPr fontId="2"/>
  </si>
  <si>
    <t>口座名義人</t>
    <rPh sb="0" eb="2">
      <t>コウザ</t>
    </rPh>
    <rPh sb="2" eb="5">
      <t>メイギニン</t>
    </rPh>
    <phoneticPr fontId="2"/>
  </si>
  <si>
    <t>011-204-5251</t>
    <phoneticPr fontId="2"/>
  </si>
  <si>
    <t>医療法人　北海道</t>
    <rPh sb="0" eb="2">
      <t>イリョウ</t>
    </rPh>
    <rPh sb="2" eb="4">
      <t>ホウジン</t>
    </rPh>
    <rPh sb="5" eb="8">
      <t>ホッカイドウ</t>
    </rPh>
    <phoneticPr fontId="2"/>
  </si>
  <si>
    <t>いりょうほうじん　ほっかいどう</t>
    <phoneticPr fontId="2"/>
  </si>
  <si>
    <t>※　漏れのないよう正確に記載してください。</t>
    <rPh sb="2" eb="3">
      <t>モ</t>
    </rPh>
    <rPh sb="9" eb="11">
      <t>セイカク</t>
    </rPh>
    <rPh sb="12" eb="14">
      <t>キサイ</t>
    </rPh>
    <phoneticPr fontId="2"/>
  </si>
  <si>
    <t>口　座　振　替　申　出　書</t>
    <rPh sb="0" eb="1">
      <t>クチ</t>
    </rPh>
    <rPh sb="2" eb="3">
      <t>ザ</t>
    </rPh>
    <rPh sb="4" eb="5">
      <t>シン</t>
    </rPh>
    <rPh sb="6" eb="7">
      <t>タイ</t>
    </rPh>
    <rPh sb="8" eb="9">
      <t>サル</t>
    </rPh>
    <rPh sb="10" eb="11">
      <t>デ</t>
    </rPh>
    <rPh sb="12" eb="13">
      <t>ショ</t>
    </rPh>
    <phoneticPr fontId="2"/>
  </si>
  <si>
    <t>　　　　着手　　令和６年　４月　１日</t>
    <rPh sb="4" eb="6">
      <t>チャクシュ</t>
    </rPh>
    <rPh sb="8" eb="10">
      <t>レイワ</t>
    </rPh>
    <rPh sb="11" eb="12">
      <t>ネン</t>
    </rPh>
    <rPh sb="14" eb="15">
      <t>ガツ</t>
    </rPh>
    <rPh sb="17" eb="18">
      <t>ニチ</t>
    </rPh>
    <phoneticPr fontId="2"/>
  </si>
  <si>
    <t>事業名　　看護補助者処遇改善事業　　　　　　</t>
    <rPh sb="0" eb="2">
      <t>ジギョウ</t>
    </rPh>
    <rPh sb="2" eb="3">
      <t>メイ</t>
    </rPh>
    <rPh sb="5" eb="7">
      <t>カンゴ</t>
    </rPh>
    <rPh sb="7" eb="10">
      <t>ホジョシャ</t>
    </rPh>
    <rPh sb="10" eb="12">
      <t>ショグウ</t>
    </rPh>
    <rPh sb="12" eb="14">
      <t>カイゼン</t>
    </rPh>
    <rPh sb="14" eb="16">
      <t>ジギョウ</t>
    </rPh>
    <phoneticPr fontId="2"/>
  </si>
  <si>
    <t>看護補助者処遇改善事業補助金・処遇改善報告書に係る入院患者数及び看護補助者常勤換算の算出について</t>
    <rPh sb="23" eb="24">
      <t>カカ</t>
    </rPh>
    <rPh sb="25" eb="27">
      <t>ニュウイン</t>
    </rPh>
    <rPh sb="27" eb="30">
      <t>カンジャスウ</t>
    </rPh>
    <rPh sb="30" eb="31">
      <t>オヨ</t>
    </rPh>
    <rPh sb="32" eb="34">
      <t>カンゴ</t>
    </rPh>
    <rPh sb="34" eb="37">
      <t>ホジョシャ</t>
    </rPh>
    <rPh sb="37" eb="39">
      <t>ジョウキン</t>
    </rPh>
    <rPh sb="39" eb="41">
      <t>カンサン</t>
    </rPh>
    <rPh sb="42" eb="44">
      <t>サンシュツ</t>
    </rPh>
    <phoneticPr fontId="2"/>
  </si>
  <si>
    <t>１　入院患者数</t>
    <rPh sb="2" eb="4">
      <t>ニュウイン</t>
    </rPh>
    <rPh sb="4" eb="7">
      <t>カンジャスウ</t>
    </rPh>
    <phoneticPr fontId="44"/>
  </si>
  <si>
    <t>診療報酬区分</t>
    <rPh sb="0" eb="2">
      <t>シンリョウ</t>
    </rPh>
    <rPh sb="2" eb="4">
      <t>ホウシュウ</t>
    </rPh>
    <rPh sb="4" eb="6">
      <t>クブン</t>
    </rPh>
    <phoneticPr fontId="44"/>
  </si>
  <si>
    <t>病棟</t>
    <rPh sb="0" eb="2">
      <t>ビョウトウ</t>
    </rPh>
    <phoneticPr fontId="44"/>
  </si>
  <si>
    <t>各月延べ入院患者数</t>
    <rPh sb="0" eb="2">
      <t>カクツキ</t>
    </rPh>
    <rPh sb="2" eb="3">
      <t>ノ</t>
    </rPh>
    <rPh sb="4" eb="6">
      <t>ニュウイン</t>
    </rPh>
    <rPh sb="6" eb="9">
      <t>カンジャスウ</t>
    </rPh>
    <phoneticPr fontId="44"/>
  </si>
  <si>
    <t>延べ入院
患者数合計</t>
    <rPh sb="0" eb="1">
      <t>ノ</t>
    </rPh>
    <rPh sb="2" eb="4">
      <t>ニュウイン</t>
    </rPh>
    <rPh sb="5" eb="8">
      <t>カンジャスウ</t>
    </rPh>
    <rPh sb="8" eb="10">
      <t>ゴウケイ</t>
    </rPh>
    <phoneticPr fontId="44"/>
  </si>
  <si>
    <t>1日平均
入院患者数</t>
    <rPh sb="1" eb="2">
      <t>ニチ</t>
    </rPh>
    <rPh sb="2" eb="4">
      <t>ヘイキン</t>
    </rPh>
    <rPh sb="5" eb="7">
      <t>ニュウイン</t>
    </rPh>
    <rPh sb="7" eb="10">
      <t>カンジャスウ</t>
    </rPh>
    <phoneticPr fontId="44"/>
  </si>
  <si>
    <t>令和６年２月</t>
    <rPh sb="0" eb="2">
      <t>レイワ</t>
    </rPh>
    <rPh sb="3" eb="4">
      <t>ネン</t>
    </rPh>
    <rPh sb="5" eb="6">
      <t>ガツ</t>
    </rPh>
    <phoneticPr fontId="44"/>
  </si>
  <si>
    <t>令和６年３月</t>
    <rPh sb="0" eb="2">
      <t>レイワ</t>
    </rPh>
    <rPh sb="3" eb="4">
      <t>ネン</t>
    </rPh>
    <rPh sb="5" eb="6">
      <t>ガツ</t>
    </rPh>
    <phoneticPr fontId="44"/>
  </si>
  <si>
    <t>令和６年４月</t>
    <rPh sb="0" eb="2">
      <t>レイワ</t>
    </rPh>
    <rPh sb="3" eb="4">
      <t>ネン</t>
    </rPh>
    <rPh sb="5" eb="6">
      <t>ガツ</t>
    </rPh>
    <phoneticPr fontId="44"/>
  </si>
  <si>
    <t>令和６年５月</t>
    <rPh sb="0" eb="2">
      <t>レイワ</t>
    </rPh>
    <rPh sb="3" eb="4">
      <t>ネン</t>
    </rPh>
    <rPh sb="5" eb="6">
      <t>ガツ</t>
    </rPh>
    <phoneticPr fontId="44"/>
  </si>
  <si>
    <t>合　　計</t>
    <rPh sb="0" eb="1">
      <t>ゴウ</t>
    </rPh>
    <rPh sb="3" eb="4">
      <t>ケイ</t>
    </rPh>
    <phoneticPr fontId="44"/>
  </si>
  <si>
    <t>2 看護補助者常勤換算</t>
    <rPh sb="2" eb="4">
      <t>カンゴ</t>
    </rPh>
    <rPh sb="4" eb="7">
      <t>ホジョシャ</t>
    </rPh>
    <rPh sb="7" eb="9">
      <t>ジョウキン</t>
    </rPh>
    <rPh sb="9" eb="11">
      <t>カンサン</t>
    </rPh>
    <phoneticPr fontId="44"/>
  </si>
  <si>
    <t>看護補助者常勤換算数</t>
    <rPh sb="0" eb="2">
      <t>カンゴ</t>
    </rPh>
    <rPh sb="2" eb="5">
      <t>ホジョシャ</t>
    </rPh>
    <rPh sb="5" eb="7">
      <t>ジョウキン</t>
    </rPh>
    <rPh sb="7" eb="9">
      <t>カンサン</t>
    </rPh>
    <rPh sb="9" eb="10">
      <t>スウ</t>
    </rPh>
    <phoneticPr fontId="44"/>
  </si>
  <si>
    <t>常勤換算数の
平均値</t>
    <rPh sb="0" eb="2">
      <t>ジョウキン</t>
    </rPh>
    <rPh sb="2" eb="4">
      <t>カンサン</t>
    </rPh>
    <rPh sb="4" eb="5">
      <t>スウ</t>
    </rPh>
    <rPh sb="7" eb="10">
      <t>ヘイキンチ</t>
    </rPh>
    <phoneticPr fontId="44"/>
  </si>
  <si>
    <t>　　上記内容に相違ないことを証明します。</t>
    <rPh sb="2" eb="4">
      <t>ジョウキ</t>
    </rPh>
    <rPh sb="4" eb="6">
      <t>ナイヨウ</t>
    </rPh>
    <rPh sb="7" eb="9">
      <t>ソウイ</t>
    </rPh>
    <rPh sb="14" eb="16">
      <t>ショウメイ</t>
    </rPh>
    <phoneticPr fontId="2"/>
  </si>
  <si>
    <t>　補助事業者名及び代表者氏名</t>
    <rPh sb="1" eb="3">
      <t>ホジョ</t>
    </rPh>
    <rPh sb="3" eb="6">
      <t>ジギョウシャ</t>
    </rPh>
    <rPh sb="6" eb="7">
      <t>メイ</t>
    </rPh>
    <rPh sb="7" eb="8">
      <t>オヨ</t>
    </rPh>
    <rPh sb="9" eb="12">
      <t>ダイヒョウシャ</t>
    </rPh>
    <rPh sb="12" eb="14">
      <t>シメイ</t>
    </rPh>
    <phoneticPr fontId="2"/>
  </si>
  <si>
    <t>A101　　療養病棟入院基本料</t>
    <rPh sb="6" eb="8">
      <t>リョウヨウ</t>
    </rPh>
    <rPh sb="8" eb="10">
      <t>ビョウトウ</t>
    </rPh>
    <rPh sb="10" eb="12">
      <t>ニュウイン</t>
    </rPh>
    <rPh sb="12" eb="15">
      <t>キホンリョウ</t>
    </rPh>
    <phoneticPr fontId="44"/>
  </si>
  <si>
    <t>A306　　特殊疾患入院医療管理料</t>
    <rPh sb="6" eb="8">
      <t>トクシュ</t>
    </rPh>
    <rPh sb="8" eb="10">
      <t>シッカン</t>
    </rPh>
    <rPh sb="10" eb="12">
      <t>ニュウイン</t>
    </rPh>
    <rPh sb="12" eb="14">
      <t>イリョウ</t>
    </rPh>
    <rPh sb="14" eb="16">
      <t>カンリ</t>
    </rPh>
    <rPh sb="16" eb="17">
      <t>リョウ</t>
    </rPh>
    <phoneticPr fontId="44"/>
  </si>
  <si>
    <t>A308　　回復期リハビリテーション病棟入院料</t>
    <rPh sb="6" eb="9">
      <t>カイフクキ</t>
    </rPh>
    <rPh sb="18" eb="20">
      <t>ビョウトウ</t>
    </rPh>
    <rPh sb="20" eb="23">
      <t>ニュウインリョウ</t>
    </rPh>
    <phoneticPr fontId="44"/>
  </si>
  <si>
    <t>A309　　特殊疾患病棟入院料</t>
    <rPh sb="6" eb="8">
      <t>トクシュ</t>
    </rPh>
    <rPh sb="8" eb="10">
      <t>シッカン</t>
    </rPh>
    <rPh sb="10" eb="12">
      <t>ビョウトウ</t>
    </rPh>
    <rPh sb="12" eb="15">
      <t>ニュウインリョウ</t>
    </rPh>
    <phoneticPr fontId="44"/>
  </si>
  <si>
    <t>A311-2　精神科急性期治療病棟入院料</t>
    <rPh sb="7" eb="10">
      <t>セイシンカ</t>
    </rPh>
    <rPh sb="10" eb="13">
      <t>キュウセイキ</t>
    </rPh>
    <rPh sb="13" eb="15">
      <t>チリョウ</t>
    </rPh>
    <rPh sb="15" eb="17">
      <t>ビョウトウ</t>
    </rPh>
    <rPh sb="17" eb="20">
      <t>ニュウインリョウ</t>
    </rPh>
    <phoneticPr fontId="44"/>
  </si>
  <si>
    <t>A312　　精神療養病棟入院料</t>
    <rPh sb="6" eb="8">
      <t>セイシン</t>
    </rPh>
    <rPh sb="8" eb="10">
      <t>リョウヨウ</t>
    </rPh>
    <rPh sb="10" eb="12">
      <t>ビョウトウ</t>
    </rPh>
    <rPh sb="12" eb="15">
      <t>ニュウインリョウ</t>
    </rPh>
    <phoneticPr fontId="44"/>
  </si>
  <si>
    <t>A314　　認知症治療病棟入院料</t>
    <rPh sb="6" eb="9">
      <t>ニンチショウ</t>
    </rPh>
    <rPh sb="9" eb="11">
      <t>チリョウ</t>
    </rPh>
    <rPh sb="11" eb="13">
      <t>ビョウトウ</t>
    </rPh>
    <rPh sb="13" eb="16">
      <t>ニュウインリョウ</t>
    </rPh>
    <phoneticPr fontId="44"/>
  </si>
  <si>
    <t>A318　　地域移行機能強化病棟入院料</t>
    <rPh sb="6" eb="8">
      <t>チイキ</t>
    </rPh>
    <rPh sb="8" eb="10">
      <t>イコウ</t>
    </rPh>
    <rPh sb="10" eb="12">
      <t>キノウ</t>
    </rPh>
    <rPh sb="12" eb="14">
      <t>キョウカ</t>
    </rPh>
    <rPh sb="14" eb="16">
      <t>ビョウトウ</t>
    </rPh>
    <rPh sb="16" eb="19">
      <t>ニュウインリョウ</t>
    </rPh>
    <phoneticPr fontId="44"/>
  </si>
  <si>
    <t>A319　　特定機能病院リハビリテーション病棟入院料</t>
    <rPh sb="6" eb="8">
      <t>トクテイ</t>
    </rPh>
    <rPh sb="8" eb="10">
      <t>キノウ</t>
    </rPh>
    <rPh sb="10" eb="12">
      <t>ビョウイン</t>
    </rPh>
    <rPh sb="21" eb="23">
      <t>ビョウトウ</t>
    </rPh>
    <rPh sb="23" eb="26">
      <t>ニュウインリョウ</t>
    </rPh>
    <phoneticPr fontId="44"/>
  </si>
  <si>
    <t>A207-3　25対１急性期看護補助体制加算（看護補助者５割以上）</t>
    <rPh sb="9" eb="10">
      <t>タイ</t>
    </rPh>
    <rPh sb="11" eb="14">
      <t>キュウセイキ</t>
    </rPh>
    <rPh sb="14" eb="16">
      <t>カンゴ</t>
    </rPh>
    <rPh sb="16" eb="18">
      <t>ホジョ</t>
    </rPh>
    <rPh sb="18" eb="20">
      <t>タイセイ</t>
    </rPh>
    <rPh sb="20" eb="22">
      <t>カサン</t>
    </rPh>
    <rPh sb="23" eb="25">
      <t>カンゴ</t>
    </rPh>
    <rPh sb="25" eb="28">
      <t>ホジョシャ</t>
    </rPh>
    <rPh sb="29" eb="30">
      <t>ワリ</t>
    </rPh>
    <rPh sb="30" eb="32">
      <t>イジョウ</t>
    </rPh>
    <phoneticPr fontId="44"/>
  </si>
  <si>
    <t>A207-3　25対１急性期看護補助体制加算（看護補助者５割未満）</t>
    <rPh sb="9" eb="10">
      <t>タイ</t>
    </rPh>
    <rPh sb="11" eb="14">
      <t>キュウセイキ</t>
    </rPh>
    <rPh sb="14" eb="16">
      <t>カンゴ</t>
    </rPh>
    <rPh sb="16" eb="18">
      <t>ホジョ</t>
    </rPh>
    <rPh sb="18" eb="20">
      <t>タイセイ</t>
    </rPh>
    <rPh sb="20" eb="22">
      <t>カサン</t>
    </rPh>
    <rPh sb="23" eb="25">
      <t>カンゴ</t>
    </rPh>
    <rPh sb="25" eb="28">
      <t>ホジョシャ</t>
    </rPh>
    <rPh sb="29" eb="30">
      <t>ワリ</t>
    </rPh>
    <rPh sb="30" eb="32">
      <t>ミマン</t>
    </rPh>
    <phoneticPr fontId="44"/>
  </si>
  <si>
    <t>A207-3　50対１急性期看護補助体制加算</t>
    <rPh sb="9" eb="10">
      <t>タイ</t>
    </rPh>
    <rPh sb="11" eb="14">
      <t>キュウセイキ</t>
    </rPh>
    <rPh sb="14" eb="16">
      <t>カンゴ</t>
    </rPh>
    <rPh sb="16" eb="18">
      <t>ホジョ</t>
    </rPh>
    <rPh sb="18" eb="20">
      <t>タイセイ</t>
    </rPh>
    <rPh sb="20" eb="22">
      <t>カサン</t>
    </rPh>
    <phoneticPr fontId="44"/>
  </si>
  <si>
    <t>A207-3　75対１急性期看護補助体制加算</t>
    <rPh sb="9" eb="10">
      <t>タイ</t>
    </rPh>
    <rPh sb="11" eb="14">
      <t>キュウセイキ</t>
    </rPh>
    <rPh sb="14" eb="16">
      <t>カンゴ</t>
    </rPh>
    <rPh sb="16" eb="18">
      <t>ホジョ</t>
    </rPh>
    <rPh sb="18" eb="20">
      <t>タイセイ</t>
    </rPh>
    <rPh sb="20" eb="22">
      <t>カサン</t>
    </rPh>
    <phoneticPr fontId="44"/>
  </si>
  <si>
    <t>A211　　特殊疾患入院施設管理加算</t>
    <rPh sb="6" eb="8">
      <t>トクシュ</t>
    </rPh>
    <rPh sb="8" eb="10">
      <t>シッカン</t>
    </rPh>
    <rPh sb="10" eb="12">
      <t>ニュウイン</t>
    </rPh>
    <rPh sb="12" eb="14">
      <t>シセツ</t>
    </rPh>
    <rPh sb="14" eb="16">
      <t>カンリ</t>
    </rPh>
    <rPh sb="16" eb="18">
      <t>カサン</t>
    </rPh>
    <phoneticPr fontId="44"/>
  </si>
  <si>
    <t>A214　　看護補助加算１</t>
    <rPh sb="6" eb="8">
      <t>カンゴ</t>
    </rPh>
    <rPh sb="8" eb="10">
      <t>ホジョ</t>
    </rPh>
    <rPh sb="10" eb="12">
      <t>カサン</t>
    </rPh>
    <phoneticPr fontId="44"/>
  </si>
  <si>
    <t>A214　　看護補助加算２</t>
    <rPh sb="6" eb="8">
      <t>カンゴ</t>
    </rPh>
    <rPh sb="8" eb="10">
      <t>ホジョ</t>
    </rPh>
    <rPh sb="10" eb="12">
      <t>カサン</t>
    </rPh>
    <phoneticPr fontId="44"/>
  </si>
  <si>
    <t>A214　　看護補助加算３</t>
    <rPh sb="6" eb="8">
      <t>カンゴ</t>
    </rPh>
    <rPh sb="8" eb="10">
      <t>ホジョ</t>
    </rPh>
    <rPh sb="10" eb="12">
      <t>カサン</t>
    </rPh>
    <phoneticPr fontId="44"/>
  </si>
  <si>
    <t>A106　　障害者施設等入院基本料の「注９」に規定する看護補助加算又は看護補助体制充実加算</t>
    <rPh sb="6" eb="9">
      <t>ショウガイシャ</t>
    </rPh>
    <rPh sb="9" eb="11">
      <t>シセツ</t>
    </rPh>
    <rPh sb="11" eb="12">
      <t>トウ</t>
    </rPh>
    <rPh sb="12" eb="14">
      <t>ニュウイン</t>
    </rPh>
    <rPh sb="14" eb="17">
      <t>キホンリョウ</t>
    </rPh>
    <rPh sb="19" eb="20">
      <t>チュウ</t>
    </rPh>
    <rPh sb="23" eb="25">
      <t>キテイ</t>
    </rPh>
    <rPh sb="27" eb="29">
      <t>カンゴ</t>
    </rPh>
    <rPh sb="29" eb="31">
      <t>ホジョ</t>
    </rPh>
    <rPh sb="31" eb="33">
      <t>カサン</t>
    </rPh>
    <rPh sb="33" eb="34">
      <t>マタ</t>
    </rPh>
    <rPh sb="35" eb="37">
      <t>カンゴ</t>
    </rPh>
    <rPh sb="37" eb="39">
      <t>ホジョ</t>
    </rPh>
    <rPh sb="39" eb="41">
      <t>タイセイ</t>
    </rPh>
    <rPh sb="41" eb="43">
      <t>ジュウジツ</t>
    </rPh>
    <rPh sb="43" eb="45">
      <t>カサン</t>
    </rPh>
    <phoneticPr fontId="44"/>
  </si>
  <si>
    <t>A308-3　地域包括ケア病棟入院料の「注４」に規定する看護補助者配置加算又は看護補助体制充実加算</t>
    <rPh sb="7" eb="9">
      <t>チイキ</t>
    </rPh>
    <rPh sb="9" eb="11">
      <t>ホウカツ</t>
    </rPh>
    <rPh sb="13" eb="15">
      <t>ビョウトウ</t>
    </rPh>
    <rPh sb="15" eb="17">
      <t>ニュウイン</t>
    </rPh>
    <rPh sb="17" eb="18">
      <t>リョウ</t>
    </rPh>
    <rPh sb="20" eb="21">
      <t>チュウ</t>
    </rPh>
    <rPh sb="24" eb="26">
      <t>キテイ</t>
    </rPh>
    <rPh sb="28" eb="30">
      <t>カンゴ</t>
    </rPh>
    <rPh sb="30" eb="33">
      <t>ホジョシャ</t>
    </rPh>
    <rPh sb="33" eb="35">
      <t>ハイチ</t>
    </rPh>
    <rPh sb="35" eb="37">
      <t>カサン</t>
    </rPh>
    <rPh sb="37" eb="38">
      <t>マタ</t>
    </rPh>
    <rPh sb="39" eb="41">
      <t>カンゴ</t>
    </rPh>
    <rPh sb="41" eb="43">
      <t>ホジョ</t>
    </rPh>
    <rPh sb="43" eb="45">
      <t>タイセイ</t>
    </rPh>
    <rPh sb="45" eb="47">
      <t>ジュウジツ</t>
    </rPh>
    <rPh sb="47" eb="49">
      <t>カサン</t>
    </rPh>
    <phoneticPr fontId="44"/>
  </si>
  <si>
    <t>A109　有床診療所療養病床入院基本料</t>
    <rPh sb="5" eb="7">
      <t>ユウショウ</t>
    </rPh>
    <rPh sb="7" eb="10">
      <t>シンリョウショ</t>
    </rPh>
    <rPh sb="10" eb="12">
      <t>リョウヨウ</t>
    </rPh>
    <rPh sb="12" eb="14">
      <t>ビョウショウ</t>
    </rPh>
    <rPh sb="14" eb="16">
      <t>ニュウイン</t>
    </rPh>
    <rPh sb="16" eb="19">
      <t>キホンリョウ</t>
    </rPh>
    <phoneticPr fontId="44"/>
  </si>
  <si>
    <t>A108　有床診療所入院基本料の「注６」に規定する看護補助配置加算１</t>
    <rPh sb="5" eb="7">
      <t>ユウショウ</t>
    </rPh>
    <rPh sb="7" eb="10">
      <t>シンリョウショ</t>
    </rPh>
    <rPh sb="10" eb="12">
      <t>ニュウイン</t>
    </rPh>
    <rPh sb="12" eb="15">
      <t>キホンリョウ</t>
    </rPh>
    <rPh sb="17" eb="18">
      <t>チュウ</t>
    </rPh>
    <rPh sb="21" eb="23">
      <t>キテイ</t>
    </rPh>
    <rPh sb="25" eb="27">
      <t>カンゴ</t>
    </rPh>
    <rPh sb="27" eb="29">
      <t>ホジョ</t>
    </rPh>
    <rPh sb="29" eb="31">
      <t>ハイチ</t>
    </rPh>
    <rPh sb="31" eb="33">
      <t>カサン</t>
    </rPh>
    <phoneticPr fontId="44"/>
  </si>
  <si>
    <t>A108　有床診療所入院基本料の「注６」に規定する看護補助配置加算２</t>
    <rPh sb="5" eb="7">
      <t>ユウショウ</t>
    </rPh>
    <rPh sb="7" eb="10">
      <t>シンリョウショ</t>
    </rPh>
    <rPh sb="10" eb="12">
      <t>ニュウイン</t>
    </rPh>
    <rPh sb="12" eb="15">
      <t>キホンリョウ</t>
    </rPh>
    <rPh sb="17" eb="18">
      <t>チュウ</t>
    </rPh>
    <rPh sb="21" eb="23">
      <t>キテイ</t>
    </rPh>
    <rPh sb="25" eb="27">
      <t>カンゴ</t>
    </rPh>
    <rPh sb="27" eb="29">
      <t>ホジョ</t>
    </rPh>
    <rPh sb="29" eb="31">
      <t>ハイチ</t>
    </rPh>
    <rPh sb="31" eb="33">
      <t>カサン</t>
    </rPh>
    <phoneticPr fontId="44"/>
  </si>
  <si>
    <t>Ａ病棟</t>
    <rPh sb="1" eb="3">
      <t>ビョウトウ</t>
    </rPh>
    <phoneticPr fontId="2"/>
  </si>
  <si>
    <t>Ｂ病棟</t>
    <rPh sb="1" eb="3">
      <t>ビョウトウ</t>
    </rPh>
    <phoneticPr fontId="2"/>
  </si>
  <si>
    <t>→別紙１処遇改善報告書（病院）の（Ｂ）欄に入力</t>
    <rPh sb="1" eb="3">
      <t>ベッシ</t>
    </rPh>
    <rPh sb="4" eb="6">
      <t>ショグウ</t>
    </rPh>
    <rPh sb="6" eb="8">
      <t>カイゼン</t>
    </rPh>
    <rPh sb="8" eb="11">
      <t>ホウコクショ</t>
    </rPh>
    <rPh sb="12" eb="14">
      <t>ビョウイン</t>
    </rPh>
    <rPh sb="19" eb="20">
      <t>ラン</t>
    </rPh>
    <rPh sb="21" eb="23">
      <t>ニュウリョク</t>
    </rPh>
    <phoneticPr fontId="2"/>
  </si>
  <si>
    <t>医療法人北海道　理事長　北海　次郎</t>
    <rPh sb="0" eb="4">
      <t>イリョウホウジン</t>
    </rPh>
    <rPh sb="4" eb="7">
      <t>ホッカイドウ</t>
    </rPh>
    <rPh sb="8" eb="11">
      <t>リジチョウ</t>
    </rPh>
    <rPh sb="12" eb="14">
      <t>ホッカイ</t>
    </rPh>
    <rPh sb="15" eb="17">
      <t>ジロウ</t>
    </rPh>
    <phoneticPr fontId="2"/>
  </si>
  <si>
    <t>→別紙１処遇改善報告書（病院）の（Ｄ）欄に入力</t>
    <rPh sb="1" eb="3">
      <t>ベッシ</t>
    </rPh>
    <rPh sb="4" eb="6">
      <t>ショグウ</t>
    </rPh>
    <rPh sb="6" eb="8">
      <t>カイゼン</t>
    </rPh>
    <rPh sb="8" eb="11">
      <t>ホウコクショ</t>
    </rPh>
    <rPh sb="12" eb="14">
      <t>ビョウイン</t>
    </rPh>
    <rPh sb="19" eb="20">
      <t>ラン</t>
    </rPh>
    <rPh sb="21" eb="23">
      <t>ニュウリョク</t>
    </rPh>
    <phoneticPr fontId="2"/>
  </si>
  <si>
    <t>①寄附金等収入がある場合は、入力してください。</t>
    <rPh sb="1" eb="4">
      <t>キフキン</t>
    </rPh>
    <rPh sb="4" eb="5">
      <t>トウ</t>
    </rPh>
    <rPh sb="5" eb="7">
      <t>シュウニュウ</t>
    </rPh>
    <rPh sb="10" eb="12">
      <t>バアイ</t>
    </rPh>
    <rPh sb="14" eb="16">
      <t>ニュウリョク</t>
    </rPh>
    <phoneticPr fontId="2"/>
  </si>
  <si>
    <t>①</t>
    <phoneticPr fontId="2"/>
  </si>
  <si>
    <t>②</t>
    <phoneticPr fontId="2"/>
  </si>
  <si>
    <t>③</t>
    <phoneticPr fontId="2"/>
  </si>
  <si>
    <t>自己負担分</t>
    <rPh sb="0" eb="2">
      <t>ジコ</t>
    </rPh>
    <rPh sb="2" eb="4">
      <t>フタン</t>
    </rPh>
    <rPh sb="4" eb="5">
      <t>ブン</t>
    </rPh>
    <phoneticPr fontId="2"/>
  </si>
  <si>
    <t>【事業精算書　記載例】
①事業精算書の
　 収入の部の合計額と
   支出の部の合計額は
   同額となるようお願いし
   ます。
②補助金額の精算額は、
　　保福第１の30号様式の
　　N欄「精算額」が入ります。
③精算額 ＞ 補助金の場合、
　　自己負担分として、合計
　　額が同額となるよう入力
　　してください。</t>
    <rPh sb="1" eb="3">
      <t>ジギョウ</t>
    </rPh>
    <rPh sb="3" eb="6">
      <t>セイサンショ</t>
    </rPh>
    <rPh sb="13" eb="15">
      <t>ジギョウ</t>
    </rPh>
    <rPh sb="15" eb="18">
      <t>セイサンショ</t>
    </rPh>
    <rPh sb="22" eb="24">
      <t>シュウニュウ</t>
    </rPh>
    <rPh sb="25" eb="26">
      <t>ブ</t>
    </rPh>
    <rPh sb="27" eb="30">
      <t>ゴウケイガク</t>
    </rPh>
    <rPh sb="35" eb="37">
      <t>シシュツ</t>
    </rPh>
    <rPh sb="38" eb="39">
      <t>ブ</t>
    </rPh>
    <rPh sb="40" eb="42">
      <t>ゴウケイ</t>
    </rPh>
    <rPh sb="42" eb="43">
      <t>ガク</t>
    </rPh>
    <rPh sb="48" eb="50">
      <t>ドウガク</t>
    </rPh>
    <rPh sb="56" eb="57">
      <t>ネガ</t>
    </rPh>
    <rPh sb="69" eb="72">
      <t>ホジョキン</t>
    </rPh>
    <rPh sb="72" eb="73">
      <t>ガク</t>
    </rPh>
    <rPh sb="74" eb="77">
      <t>セイサンガク</t>
    </rPh>
    <rPh sb="82" eb="84">
      <t>ホフク</t>
    </rPh>
    <rPh sb="84" eb="85">
      <t>ダイ</t>
    </rPh>
    <rPh sb="89" eb="90">
      <t>ゴウ</t>
    </rPh>
    <rPh sb="90" eb="92">
      <t>ヨウシキ</t>
    </rPh>
    <rPh sb="97" eb="98">
      <t>ラン</t>
    </rPh>
    <rPh sb="99" eb="102">
      <t>セイサンガク</t>
    </rPh>
    <rPh sb="104" eb="105">
      <t>ハイ</t>
    </rPh>
    <rPh sb="114" eb="117">
      <t>セイサンガク</t>
    </rPh>
    <rPh sb="120" eb="123">
      <t>ホジョキン</t>
    </rPh>
    <rPh sb="124" eb="126">
      <t>バアイ</t>
    </rPh>
    <rPh sb="130" eb="132">
      <t>ジコ</t>
    </rPh>
    <rPh sb="132" eb="135">
      <t>フタンブン</t>
    </rPh>
    <rPh sb="146" eb="148">
      <t>ドウガク</t>
    </rPh>
    <rPh sb="153" eb="155">
      <t>ニュウリョク</t>
    </rPh>
    <phoneticPr fontId="2"/>
  </si>
  <si>
    <r>
      <t>看護補助者の処遇改善事業
看護補助者の賃金を</t>
    </r>
    <r>
      <rPr>
        <u/>
        <sz val="11"/>
        <color rgb="FFFF0000"/>
        <rFont val="ＭＳ ゴシック"/>
        <family val="3"/>
        <charset val="128"/>
      </rPr>
      <t>令和６年２月分から○○○円</t>
    </r>
    <r>
      <rPr>
        <sz val="11"/>
        <color rgb="FFFF0000"/>
        <rFont val="ＭＳ ゴシック"/>
        <family val="3"/>
        <charset val="128"/>
      </rPr>
      <t>引き上げる。</t>
    </r>
    <rPh sb="0" eb="2">
      <t>カンゴ</t>
    </rPh>
    <rPh sb="2" eb="5">
      <t>ホジョシャ</t>
    </rPh>
    <rPh sb="6" eb="8">
      <t>ショグウ</t>
    </rPh>
    <rPh sb="8" eb="10">
      <t>カイゼン</t>
    </rPh>
    <rPh sb="10" eb="12">
      <t>ジギョウ</t>
    </rPh>
    <rPh sb="13" eb="15">
      <t>カンゴ</t>
    </rPh>
    <rPh sb="15" eb="18">
      <t>ホジョシャ</t>
    </rPh>
    <rPh sb="19" eb="21">
      <t>チンギン</t>
    </rPh>
    <rPh sb="22" eb="24">
      <t>レイワ</t>
    </rPh>
    <rPh sb="25" eb="26">
      <t>ネン</t>
    </rPh>
    <rPh sb="27" eb="28">
      <t>ガツ</t>
    </rPh>
    <rPh sb="28" eb="29">
      <t>ブン</t>
    </rPh>
    <rPh sb="34" eb="35">
      <t>エン</t>
    </rPh>
    <rPh sb="35" eb="36">
      <t>ヒ</t>
    </rPh>
    <rPh sb="37" eb="38">
      <t>ア</t>
    </rPh>
    <phoneticPr fontId="2"/>
  </si>
  <si>
    <t>②主な事業を記載してください。</t>
    <rPh sb="1" eb="2">
      <t>オモ</t>
    </rPh>
    <rPh sb="3" eb="5">
      <t>ジギョウ</t>
    </rPh>
    <rPh sb="6" eb="8">
      <t>キサイ</t>
    </rPh>
    <phoneticPr fontId="2"/>
  </si>
  <si>
    <t>①設立年月日を記載してください。</t>
    <rPh sb="1" eb="3">
      <t>セツリツ</t>
    </rPh>
    <rPh sb="3" eb="6">
      <t>ネンガッピ</t>
    </rPh>
    <rPh sb="7" eb="9">
      <t>キサイ</t>
    </rPh>
    <phoneticPr fontId="2"/>
  </si>
  <si>
    <t>③下線部の欄を今回の取組内容
　にあわせて記載してください。</t>
    <rPh sb="1" eb="4">
      <t>カセンブ</t>
    </rPh>
    <rPh sb="5" eb="6">
      <t>ラン</t>
    </rPh>
    <rPh sb="7" eb="9">
      <t>コンカイ</t>
    </rPh>
    <rPh sb="10" eb="12">
      <t>トリクミ</t>
    </rPh>
    <rPh sb="12" eb="14">
      <t>ナイヨウ</t>
    </rPh>
    <rPh sb="21" eb="23">
      <t>キサイ</t>
    </rPh>
    <phoneticPr fontId="2"/>
  </si>
  <si>
    <t xml:space="preserve">④事業成果を記載してください。
</t>
    <rPh sb="1" eb="3">
      <t>ジギョウ</t>
    </rPh>
    <rPh sb="3" eb="5">
      <t>セイカ</t>
    </rPh>
    <rPh sb="6" eb="8">
      <t>キサイ</t>
    </rPh>
    <phoneticPr fontId="2"/>
  </si>
  <si>
    <t>①　日付は令和６年６月１日以降となります。</t>
    <rPh sb="2" eb="4">
      <t>ヒヅケ</t>
    </rPh>
    <rPh sb="5" eb="7">
      <t>レイワ</t>
    </rPh>
    <rPh sb="8" eb="9">
      <t>ネン</t>
    </rPh>
    <rPh sb="10" eb="11">
      <t>ガツ</t>
    </rPh>
    <rPh sb="12" eb="15">
      <t>ニチイコウ</t>
    </rPh>
    <phoneticPr fontId="2"/>
  </si>
  <si>
    <t>②　住所、法人名、代表者名を記載してください。</t>
    <rPh sb="2" eb="4">
      <t>ジュウショ</t>
    </rPh>
    <rPh sb="5" eb="8">
      <t>ホウジンメイ</t>
    </rPh>
    <rPh sb="9" eb="12">
      <t>ダイヒョウシャ</t>
    </rPh>
    <rPh sb="12" eb="13">
      <t>メイ</t>
    </rPh>
    <rPh sb="14" eb="16">
      <t>キサイ</t>
    </rPh>
    <phoneticPr fontId="2"/>
  </si>
  <si>
    <t>③　今回の事業目的とその概要を記載して
　ください。</t>
    <rPh sb="2" eb="4">
      <t>コンカイ</t>
    </rPh>
    <rPh sb="5" eb="7">
      <t>ジギョウ</t>
    </rPh>
    <rPh sb="7" eb="9">
      <t>モクテキ</t>
    </rPh>
    <rPh sb="12" eb="14">
      <t>ガイヨウ</t>
    </rPh>
    <rPh sb="15" eb="17">
      <t>キサイ</t>
    </rPh>
    <phoneticPr fontId="2"/>
  </si>
  <si>
    <r>
      <rPr>
        <sz val="12"/>
        <rFont val="ＭＳ ゴシック"/>
        <family val="3"/>
        <charset val="128"/>
      </rPr>
      <t>　　　</t>
    </r>
    <r>
      <rPr>
        <u/>
        <sz val="12"/>
        <rFont val="ＭＳ ゴシック"/>
        <family val="3"/>
        <charset val="128"/>
      </rPr>
      <t>事業（事務）名  　令和６年度（2024年度）　看護補助者処遇改善事業　　　</t>
    </r>
    <rPh sb="3" eb="5">
      <t>ジギョウ</t>
    </rPh>
    <rPh sb="6" eb="8">
      <t>ジム</t>
    </rPh>
    <rPh sb="9" eb="10">
      <t>メイ</t>
    </rPh>
    <rPh sb="13" eb="15">
      <t>レイワ</t>
    </rPh>
    <rPh sb="16" eb="18">
      <t>ネンド</t>
    </rPh>
    <rPh sb="23" eb="25">
      <t>ネンド</t>
    </rPh>
    <rPh sb="27" eb="29">
      <t>カンゴ</t>
    </rPh>
    <rPh sb="29" eb="32">
      <t>ホジョシャ</t>
    </rPh>
    <rPh sb="32" eb="34">
      <t>ショグウ</t>
    </rPh>
    <rPh sb="34" eb="36">
      <t>カイゼン</t>
    </rPh>
    <rPh sb="36" eb="38">
      <t>ジギョウ</t>
    </rPh>
    <phoneticPr fontId="2"/>
  </si>
  <si>
    <t>　看護補助者の確保及び定着を促進するため、当院に勤務する看護補助者の収入の引き上げを行う。</t>
    <rPh sb="1" eb="3">
      <t>カンゴ</t>
    </rPh>
    <rPh sb="3" eb="6">
      <t>ホジョシャ</t>
    </rPh>
    <rPh sb="7" eb="9">
      <t>カクホ</t>
    </rPh>
    <rPh sb="9" eb="10">
      <t>オヨ</t>
    </rPh>
    <rPh sb="11" eb="13">
      <t>テイチャク</t>
    </rPh>
    <rPh sb="14" eb="16">
      <t>ソクシン</t>
    </rPh>
    <rPh sb="21" eb="23">
      <t>トウイン</t>
    </rPh>
    <rPh sb="24" eb="26">
      <t>キンム</t>
    </rPh>
    <rPh sb="28" eb="30">
      <t>カンゴ</t>
    </rPh>
    <rPh sb="30" eb="33">
      <t>ホジョシャ</t>
    </rPh>
    <rPh sb="34" eb="36">
      <t>シュウニュウ</t>
    </rPh>
    <rPh sb="37" eb="38">
      <t>ヒ</t>
    </rPh>
    <rPh sb="39" eb="40">
      <t>ア</t>
    </rPh>
    <rPh sb="42" eb="43">
      <t>オコナ</t>
    </rPh>
    <phoneticPr fontId="2"/>
  </si>
  <si>
    <r>
      <t>　　　　令和　</t>
    </r>
    <r>
      <rPr>
        <sz val="12"/>
        <color rgb="FFFF0000"/>
        <rFont val="ＭＳ Ｐ明朝"/>
        <family val="1"/>
        <charset val="128"/>
      </rPr>
      <t>６</t>
    </r>
    <r>
      <rPr>
        <sz val="12"/>
        <rFont val="ＭＳ Ｐ明朝"/>
        <family val="1"/>
        <charset val="128"/>
      </rPr>
      <t>年　</t>
    </r>
    <r>
      <rPr>
        <sz val="12"/>
        <color rgb="FFFF0000"/>
        <rFont val="ＭＳ Ｐ明朝"/>
        <family val="1"/>
        <charset val="128"/>
      </rPr>
      <t>６</t>
    </r>
    <r>
      <rPr>
        <sz val="12"/>
        <rFont val="ＭＳ Ｐ明朝"/>
        <family val="1"/>
        <charset val="128"/>
      </rPr>
      <t>月　</t>
    </r>
    <r>
      <rPr>
        <sz val="12"/>
        <color rgb="FFFF0000"/>
        <rFont val="ＭＳ Ｐ明朝"/>
        <family val="1"/>
        <charset val="128"/>
      </rPr>
      <t>１</t>
    </r>
    <r>
      <rPr>
        <sz val="12"/>
        <rFont val="ＭＳ Ｐ明朝"/>
        <family val="1"/>
        <charset val="128"/>
      </rPr>
      <t>日</t>
    </r>
    <rPh sb="4" eb="6">
      <t>レイワ</t>
    </rPh>
    <rPh sb="8" eb="9">
      <t>ネン</t>
    </rPh>
    <rPh sb="11" eb="12">
      <t>ガツ</t>
    </rPh>
    <rPh sb="14" eb="15">
      <t>ニチ</t>
    </rPh>
    <phoneticPr fontId="2"/>
  </si>
  <si>
    <t>医療法人北海道　理事長　北海　次郎</t>
    <rPh sb="0" eb="2">
      <t>イリョウ</t>
    </rPh>
    <rPh sb="2" eb="4">
      <t>ホウジン</t>
    </rPh>
    <rPh sb="4" eb="7">
      <t>ホッカイドウ</t>
    </rPh>
    <rPh sb="8" eb="11">
      <t>リジチョウ</t>
    </rPh>
    <rPh sb="12" eb="14">
      <t>ホッカイ</t>
    </rPh>
    <rPh sb="15" eb="17">
      <t>ジロウ</t>
    </rPh>
    <phoneticPr fontId="2"/>
  </si>
  <si>
    <t>北海道庁病院</t>
    <rPh sb="0" eb="3">
      <t>ホッカイドウ</t>
    </rPh>
    <rPh sb="3" eb="4">
      <t>チョウ</t>
    </rPh>
    <rPh sb="4" eb="6">
      <t>ビョウイン</t>
    </rPh>
    <phoneticPr fontId="2"/>
  </si>
  <si>
    <t>○○銀行（○○信用金庫　など）</t>
    <rPh sb="2" eb="4">
      <t>ギンコウ</t>
    </rPh>
    <rPh sb="7" eb="9">
      <t>シンヨウ</t>
    </rPh>
    <rPh sb="9" eb="11">
      <t>キンコ</t>
    </rPh>
    <phoneticPr fontId="2"/>
  </si>
  <si>
    <t>○○支店（○○出張所　など）</t>
    <rPh sb="2" eb="4">
      <t>シテン</t>
    </rPh>
    <rPh sb="7" eb="10">
      <t>シュッチョウショ</t>
    </rPh>
    <phoneticPr fontId="2"/>
  </si>
  <si>
    <t>普通（or当座）</t>
    <rPh sb="0" eb="2">
      <t>フツウ</t>
    </rPh>
    <rPh sb="5" eb="7">
      <t>トウザ</t>
    </rPh>
    <phoneticPr fontId="2"/>
  </si>
  <si>
    <t>医療法人北海道
理事長　北海　次郎</t>
    <rPh sb="0" eb="2">
      <t>イリョウ</t>
    </rPh>
    <rPh sb="2" eb="4">
      <t>ホウジン</t>
    </rPh>
    <rPh sb="4" eb="7">
      <t>ホッカイドウ</t>
    </rPh>
    <rPh sb="8" eb="11">
      <t>リジチョウ</t>
    </rPh>
    <rPh sb="12" eb="14">
      <t>ホッカイ</t>
    </rPh>
    <rPh sb="15" eb="17">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</si>
</sst>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Red]\(#,##0.0\)"/>
    <numFmt numFmtId="179" formatCode="#,##0&quot;円 &quot;"/>
    <numFmt numFmtId="180" formatCode="#,##0.0&quot;人 &quot;"/>
    <numFmt numFmtId="181" formatCode="0.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u/>
      <sz val="12"/>
      <name val="ＭＳ ゴシック"/>
      <family val="3"/>
      <charset val="128"/>
    </font>
    <font>
      <strike/>
      <sz val="14"/>
      <name val="ＭＳ ゴシック"/>
      <family val="3"/>
      <charset val="128"/>
    </font>
    <font>
      <sz val="11"/>
      <name val="ＭＳ Ｐ明朝"/>
      <family val="1"/>
      <charset val="128"/>
    </font>
    <font>
      <sz val="16"/>
      <name val="ＭＳ Ｐ明朝"/>
      <family val="1"/>
      <charset val="128"/>
    </font>
    <font>
      <sz val="9"/>
      <name val="ＭＳ Ｐ明朝"/>
      <family val="1"/>
      <charset val="128"/>
    </font>
    <font>
      <sz val="12"/>
      <name val="ＭＳ Ｐ明朝"/>
      <family val="1"/>
      <charset val="128"/>
    </font>
    <font>
      <u/>
      <sz val="12"/>
      <name val="ＭＳ Ｐ明朝"/>
      <family val="1"/>
      <charset val="128"/>
    </font>
    <font>
      <b/>
      <sz val="14"/>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5"/>
      <color theme="1"/>
      <name val="ＭＳ Ｐゴシック"/>
      <family val="3"/>
      <charset val="128"/>
      <scheme val="minor"/>
    </font>
    <font>
      <sz val="11"/>
      <color theme="1"/>
      <name val="ＭＳ Ｐゴシック"/>
      <family val="2"/>
      <charset val="128"/>
      <scheme val="minor"/>
    </font>
    <font>
      <b/>
      <sz val="12"/>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rgb="FFFF0000"/>
      <name val="ＭＳ Ｐ明朝"/>
      <family val="1"/>
      <charset val="128"/>
    </font>
    <font>
      <sz val="12"/>
      <color rgb="FFFF0000"/>
      <name val="ＭＳ Ｐ明朝"/>
      <family val="1"/>
      <charset val="128"/>
    </font>
    <font>
      <sz val="12"/>
      <color theme="1"/>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sz val="12"/>
      <name val="ＭＳ Ｐゴシック"/>
      <family val="3"/>
      <charset val="128"/>
    </font>
    <font>
      <sz val="22"/>
      <name val="ＭＳ Ｐゴシック"/>
      <family val="3"/>
      <charset val="128"/>
    </font>
    <font>
      <sz val="14"/>
      <name val="ＭＳ Ｐゴシック"/>
      <family val="3"/>
      <charset val="128"/>
    </font>
    <font>
      <sz val="12"/>
      <color rgb="FFFF0000"/>
      <name val="ＭＳ Ｐゴシック"/>
      <family val="3"/>
      <charset val="128"/>
    </font>
    <font>
      <sz val="11"/>
      <color theme="1"/>
      <name val="ＭＳ Ｐゴシック"/>
      <family val="2"/>
      <scheme val="minor"/>
    </font>
    <font>
      <sz val="14"/>
      <color theme="1"/>
      <name val="AR丸ゴシック体M"/>
      <family val="3"/>
      <charset val="128"/>
    </font>
    <font>
      <sz val="11"/>
      <color theme="1"/>
      <name val="AR丸ゴシック体M"/>
      <family val="3"/>
      <charset val="128"/>
    </font>
    <font>
      <sz val="12"/>
      <color theme="1"/>
      <name val="ＭＳ ゴシック"/>
      <family val="3"/>
      <charset val="128"/>
    </font>
    <font>
      <sz val="6"/>
      <name val="ＭＳ Ｐゴシック"/>
      <family val="3"/>
      <charset val="128"/>
      <scheme val="minor"/>
    </font>
    <font>
      <sz val="6"/>
      <color theme="0"/>
      <name val="AR丸ゴシック体M"/>
      <family val="3"/>
      <charset val="128"/>
    </font>
    <font>
      <sz val="11"/>
      <color rgb="FFFF0000"/>
      <name val="AR丸ゴシック体M"/>
      <family val="3"/>
      <charset val="128"/>
    </font>
    <font>
      <sz val="12"/>
      <color rgb="FFFF0000"/>
      <name val="AR丸ゴシック体M"/>
      <family val="3"/>
      <charset val="128"/>
    </font>
    <font>
      <u/>
      <sz val="11"/>
      <color rgb="FFFF0000"/>
      <name val="ＭＳ ゴシック"/>
      <family val="3"/>
      <charset val="128"/>
    </font>
    <font>
      <b/>
      <sz val="12"/>
      <color rgb="FFFF0000"/>
      <name val="ＭＳ Ｐゴシック"/>
      <family val="3"/>
      <charset val="128"/>
      <scheme val="minor"/>
    </font>
    <font>
      <b/>
      <sz val="15"/>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s>
  <borders count="4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40" fillId="0" borderId="0"/>
  </cellStyleXfs>
  <cellXfs count="240">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6" fillId="0" borderId="2" xfId="0" applyFont="1" applyBorder="1" applyAlignment="1">
      <alignment vertical="center"/>
    </xf>
    <xf numFmtId="0" fontId="9" fillId="0" borderId="0" xfId="0" applyFont="1">
      <alignment vertical="center"/>
    </xf>
    <xf numFmtId="0" fontId="11" fillId="0" borderId="0" xfId="0" applyFont="1" applyAlignment="1">
      <alignment horizontal="right" vertical="center"/>
    </xf>
    <xf numFmtId="0" fontId="9" fillId="0" borderId="4" xfId="0" applyFont="1" applyBorder="1" applyAlignment="1">
      <alignment horizontal="center" vertical="center"/>
    </xf>
    <xf numFmtId="0" fontId="9" fillId="0" borderId="5" xfId="0" applyFont="1" applyBorder="1" applyAlignment="1">
      <alignment horizontal="distributed" vertical="center" wrapText="1"/>
    </xf>
    <xf numFmtId="0" fontId="11" fillId="0" borderId="6" xfId="0" applyFont="1" applyBorder="1" applyAlignment="1">
      <alignment horizontal="right" vertical="center"/>
    </xf>
    <xf numFmtId="0" fontId="9" fillId="0" borderId="0" xfId="0" applyFont="1" applyBorder="1" applyAlignment="1">
      <alignment horizontal="distributed" vertical="center" wrapText="1"/>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9" fillId="0" borderId="1" xfId="0" applyFont="1" applyBorder="1" applyAlignment="1">
      <alignment horizontal="distributed" vertical="center" wrapText="1"/>
    </xf>
    <xf numFmtId="0" fontId="9" fillId="0" borderId="9" xfId="0" applyFont="1" applyBorder="1" applyAlignment="1">
      <alignment horizontal="distributed" vertical="center" wrapText="1"/>
    </xf>
    <xf numFmtId="0" fontId="9" fillId="0" borderId="10" xfId="0" applyFont="1" applyBorder="1" applyAlignment="1">
      <alignment horizontal="distributed" vertical="center" wrapText="1"/>
    </xf>
    <xf numFmtId="0" fontId="11" fillId="0" borderId="3" xfId="0" applyFont="1" applyBorder="1" applyAlignment="1">
      <alignment horizontal="right" vertical="center"/>
    </xf>
    <xf numFmtId="0" fontId="9" fillId="0" borderId="5" xfId="0" applyFont="1" applyBorder="1" applyAlignment="1">
      <alignment horizontal="distributed" vertical="center" wrapText="1" indent="1"/>
    </xf>
    <xf numFmtId="0" fontId="9" fillId="0" borderId="10" xfId="0" applyFont="1" applyBorder="1" applyAlignment="1">
      <alignment horizontal="distributed" vertical="center" indent="1"/>
    </xf>
    <xf numFmtId="0" fontId="9" fillId="0" borderId="4" xfId="0" applyFont="1" applyBorder="1" applyAlignment="1">
      <alignment vertical="center" wrapText="1"/>
    </xf>
    <xf numFmtId="0" fontId="9" fillId="0" borderId="4" xfId="0" applyFont="1" applyBorder="1">
      <alignment vertical="center"/>
    </xf>
    <xf numFmtId="0" fontId="9" fillId="0" borderId="4" xfId="0" applyFont="1" applyFill="1" applyBorder="1">
      <alignment vertical="center"/>
    </xf>
    <xf numFmtId="38" fontId="9" fillId="0" borderId="4" xfId="1" applyFont="1" applyFill="1" applyBorder="1" applyAlignment="1">
      <alignment vertical="center" shrinkToFit="1"/>
    </xf>
    <xf numFmtId="38" fontId="9" fillId="0" borderId="4" xfId="1" applyFont="1" applyBorder="1" applyAlignment="1">
      <alignment vertical="center" shrinkToFit="1"/>
    </xf>
    <xf numFmtId="176" fontId="9" fillId="0" borderId="4" xfId="0" quotePrefix="1" applyNumberFormat="1" applyFont="1" applyBorder="1" applyAlignment="1">
      <alignment horizontal="center" vertical="center" shrinkToFit="1"/>
    </xf>
    <xf numFmtId="0" fontId="9" fillId="0" borderId="4" xfId="0" applyFont="1" applyBorder="1" applyAlignment="1">
      <alignment horizontal="center" vertical="center" shrinkToFit="1"/>
    </xf>
    <xf numFmtId="38" fontId="9" fillId="0" borderId="4" xfId="1" applyFont="1" applyBorder="1" applyAlignment="1">
      <alignment horizontal="right" vertical="center" shrinkToFit="1"/>
    </xf>
    <xf numFmtId="0" fontId="12" fillId="0" borderId="0" xfId="0" applyFont="1">
      <alignment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center" vertical="center" shrinkToFit="1"/>
    </xf>
    <xf numFmtId="0" fontId="12" fillId="0" borderId="4" xfId="0" applyFont="1" applyBorder="1" applyAlignment="1">
      <alignment vertical="center" shrinkToFit="1"/>
    </xf>
    <xf numFmtId="0" fontId="11" fillId="0" borderId="0" xfId="0" applyFont="1" applyAlignment="1">
      <alignment horizontal="right"/>
    </xf>
    <xf numFmtId="0" fontId="12" fillId="0" borderId="4" xfId="0" applyFont="1" applyBorder="1">
      <alignment vertical="center"/>
    </xf>
    <xf numFmtId="0" fontId="12" fillId="0" borderId="0" xfId="0" applyFont="1" applyBorder="1" applyAlignment="1">
      <alignment horizontal="center" vertical="center"/>
    </xf>
    <xf numFmtId="0" fontId="15" fillId="0" borderId="0" xfId="0" applyFont="1">
      <alignment vertical="center"/>
    </xf>
    <xf numFmtId="0" fontId="18" fillId="0" borderId="0" xfId="0" applyFont="1">
      <alignment vertical="center"/>
    </xf>
    <xf numFmtId="0" fontId="15" fillId="0" borderId="0" xfId="2" applyFont="1" applyAlignment="1">
      <alignment horizontal="left" vertical="center"/>
    </xf>
    <xf numFmtId="0" fontId="19" fillId="0" borderId="0" xfId="2" applyAlignment="1">
      <alignment horizontal="left" vertical="center"/>
    </xf>
    <xf numFmtId="0" fontId="20" fillId="0" borderId="0" xfId="0" applyFont="1">
      <alignment vertical="center"/>
    </xf>
    <xf numFmtId="0" fontId="15" fillId="0" borderId="19" xfId="0" applyFont="1" applyBorder="1">
      <alignment vertical="center"/>
    </xf>
    <xf numFmtId="0" fontId="15" fillId="0" borderId="20" xfId="0" applyFont="1" applyBorder="1">
      <alignment vertical="center"/>
    </xf>
    <xf numFmtId="0" fontId="15"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5" fillId="0" borderId="21" xfId="0" applyFont="1" applyBorder="1" applyAlignment="1">
      <alignment vertical="center" wrapText="1"/>
    </xf>
    <xf numFmtId="0" fontId="15"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5" fillId="0" borderId="25" xfId="0" applyFont="1" applyBorder="1">
      <alignment vertical="center"/>
    </xf>
    <xf numFmtId="0" fontId="15" fillId="0" borderId="15" xfId="0" applyFont="1" applyBorder="1">
      <alignment vertical="center"/>
    </xf>
    <xf numFmtId="177" fontId="26" fillId="0" borderId="4" xfId="0" applyNumberFormat="1" applyFont="1" applyBorder="1" applyAlignment="1">
      <alignment horizontal="center" vertical="center" wrapText="1"/>
    </xf>
    <xf numFmtId="0" fontId="27" fillId="3" borderId="4" xfId="0" applyFont="1" applyFill="1" applyBorder="1" applyAlignment="1">
      <alignment horizontal="right" vertical="center"/>
    </xf>
    <xf numFmtId="177" fontId="21" fillId="0" borderId="4" xfId="0" applyNumberFormat="1" applyFont="1" applyBorder="1">
      <alignment vertical="center"/>
    </xf>
    <xf numFmtId="0" fontId="21" fillId="3" borderId="4" xfId="0" applyFont="1" applyFill="1" applyBorder="1">
      <alignment vertical="center"/>
    </xf>
    <xf numFmtId="178" fontId="21" fillId="0" borderId="4" xfId="0" applyNumberFormat="1" applyFont="1" applyBorder="1">
      <alignment vertical="center"/>
    </xf>
    <xf numFmtId="179" fontId="21" fillId="0" borderId="26" xfId="0" applyNumberFormat="1" applyFont="1" applyBorder="1">
      <alignment vertical="center"/>
    </xf>
    <xf numFmtId="0" fontId="21" fillId="0" borderId="0" xfId="0" applyFont="1">
      <alignment vertical="center"/>
    </xf>
    <xf numFmtId="179" fontId="21" fillId="3" borderId="27" xfId="0" applyNumberFormat="1" applyFont="1" applyFill="1" applyBorder="1">
      <alignment vertical="center"/>
    </xf>
    <xf numFmtId="178" fontId="26" fillId="0" borderId="4" xfId="0" applyNumberFormat="1" applyFont="1" applyBorder="1" applyAlignment="1">
      <alignment horizontal="center" vertical="center" wrapText="1"/>
    </xf>
    <xf numFmtId="0" fontId="15" fillId="0" borderId="28" xfId="0" applyFont="1" applyBorder="1">
      <alignment vertical="center"/>
    </xf>
    <xf numFmtId="0" fontId="26" fillId="0" borderId="15" xfId="0" applyFont="1" applyBorder="1" applyAlignment="1">
      <alignment vertical="center" wrapText="1"/>
    </xf>
    <xf numFmtId="0" fontId="27" fillId="0" borderId="15" xfId="0" applyFont="1" applyBorder="1" applyAlignment="1">
      <alignment horizontal="right" vertical="center"/>
    </xf>
    <xf numFmtId="177" fontId="21" fillId="0" borderId="15" xfId="0" applyNumberFormat="1" applyFont="1" applyBorder="1">
      <alignment vertical="center"/>
    </xf>
    <xf numFmtId="0" fontId="21" fillId="0" borderId="15" xfId="0" applyFont="1" applyBorder="1">
      <alignment vertical="center"/>
    </xf>
    <xf numFmtId="178" fontId="21" fillId="0" borderId="15" xfId="0" applyNumberFormat="1" applyFont="1" applyBorder="1">
      <alignment vertical="center"/>
    </xf>
    <xf numFmtId="179" fontId="21" fillId="0" borderId="29" xfId="0" applyNumberFormat="1" applyFont="1" applyBorder="1">
      <alignment vertical="center"/>
    </xf>
    <xf numFmtId="179" fontId="21" fillId="0" borderId="30" xfId="0" applyNumberFormat="1" applyFont="1" applyBorder="1">
      <alignment vertical="center"/>
    </xf>
    <xf numFmtId="0" fontId="15" fillId="0" borderId="31" xfId="0" applyFont="1" applyBorder="1" applyAlignment="1">
      <alignment horizontal="left" vertical="center" indent="1"/>
    </xf>
    <xf numFmtId="0" fontId="15" fillId="0" borderId="14" xfId="0" applyFont="1" applyBorder="1" applyAlignment="1">
      <alignment horizontal="left" vertical="center" wrapText="1"/>
    </xf>
    <xf numFmtId="0" fontId="15" fillId="0" borderId="14" xfId="0" applyFont="1" applyBorder="1" applyAlignment="1">
      <alignment horizontal="left" vertical="center"/>
    </xf>
    <xf numFmtId="0" fontId="15" fillId="0" borderId="32" xfId="0" applyFont="1" applyBorder="1" applyAlignment="1">
      <alignment horizontal="left" vertical="center" indent="1"/>
    </xf>
    <xf numFmtId="177" fontId="26" fillId="0" borderId="35" xfId="0" applyNumberFormat="1" applyFont="1" applyBorder="1" applyAlignment="1">
      <alignment horizontal="center" vertical="center" wrapText="1"/>
    </xf>
    <xf numFmtId="0" fontId="27" fillId="3" borderId="35" xfId="0" applyFont="1" applyFill="1" applyBorder="1" applyAlignment="1">
      <alignment horizontal="right" vertical="center"/>
    </xf>
    <xf numFmtId="177" fontId="21" fillId="0" borderId="35" xfId="0" applyNumberFormat="1" applyFont="1" applyBorder="1">
      <alignment vertical="center"/>
    </xf>
    <xf numFmtId="0" fontId="21" fillId="3" borderId="35" xfId="0" applyFont="1" applyFill="1" applyBorder="1">
      <alignment vertical="center"/>
    </xf>
    <xf numFmtId="178" fontId="21" fillId="0" borderId="35" xfId="0" applyNumberFormat="1" applyFont="1" applyBorder="1">
      <alignment vertical="center"/>
    </xf>
    <xf numFmtId="179" fontId="21" fillId="0" borderId="36" xfId="0" applyNumberFormat="1" applyFont="1" applyBorder="1">
      <alignment vertical="center"/>
    </xf>
    <xf numFmtId="179" fontId="21" fillId="3" borderId="37" xfId="0" applyNumberFormat="1" applyFont="1" applyFill="1" applyBorder="1">
      <alignment vertical="center"/>
    </xf>
    <xf numFmtId="179" fontId="21" fillId="0" borderId="0" xfId="0" applyNumberFormat="1" applyFont="1">
      <alignment vertical="center"/>
    </xf>
    <xf numFmtId="177" fontId="26" fillId="0" borderId="38" xfId="0" applyNumberFormat="1" applyFont="1" applyFill="1" applyBorder="1" applyAlignment="1">
      <alignment horizontal="center" vertical="center" wrapText="1"/>
    </xf>
    <xf numFmtId="0" fontId="27" fillId="0" borderId="38" xfId="0" applyFont="1" applyFill="1" applyBorder="1" applyAlignment="1">
      <alignment horizontal="right" vertical="center"/>
    </xf>
    <xf numFmtId="177" fontId="21" fillId="0" borderId="38" xfId="0" applyNumberFormat="1" applyFont="1" applyFill="1" applyBorder="1">
      <alignment vertical="center"/>
    </xf>
    <xf numFmtId="0" fontId="21" fillId="0" borderId="0" xfId="0" applyFont="1" applyAlignment="1">
      <alignment horizontal="right" vertical="center"/>
    </xf>
    <xf numFmtId="180" fontId="21" fillId="0" borderId="40" xfId="0" applyNumberFormat="1" applyFont="1" applyBorder="1">
      <alignment vertical="center"/>
    </xf>
    <xf numFmtId="179" fontId="21" fillId="0" borderId="40" xfId="0" applyNumberFormat="1" applyFont="1" applyFill="1" applyBorder="1">
      <alignment vertical="center"/>
    </xf>
    <xf numFmtId="179" fontId="21" fillId="0" borderId="40" xfId="0" applyNumberFormat="1" applyFont="1" applyBorder="1">
      <alignment vertical="center"/>
    </xf>
    <xf numFmtId="0" fontId="15" fillId="0" borderId="0" xfId="0" applyFont="1" applyAlignment="1">
      <alignment horizontal="right" vertical="center"/>
    </xf>
    <xf numFmtId="179" fontId="15" fillId="0" borderId="0" xfId="0" applyNumberFormat="1" applyFont="1" applyBorder="1">
      <alignment vertical="center"/>
    </xf>
    <xf numFmtId="38" fontId="12" fillId="0" borderId="4" xfId="0" applyNumberFormat="1" applyFont="1" applyBorder="1">
      <alignment vertical="center"/>
    </xf>
    <xf numFmtId="0" fontId="12" fillId="2" borderId="4" xfId="0" applyFont="1" applyFill="1" applyBorder="1" applyAlignment="1">
      <alignment vertical="center" shrinkToFit="1"/>
    </xf>
    <xf numFmtId="38" fontId="12" fillId="0" borderId="4" xfId="1" applyFont="1" applyBorder="1" applyAlignment="1">
      <alignment vertical="center" shrinkToFit="1"/>
    </xf>
    <xf numFmtId="38" fontId="12" fillId="0" borderId="4" xfId="0" applyNumberFormat="1" applyFont="1" applyBorder="1" applyAlignment="1">
      <alignment vertical="center" shrinkToFit="1"/>
    </xf>
    <xf numFmtId="0" fontId="12" fillId="2" borderId="4" xfId="0" applyFont="1" applyFill="1" applyBorder="1">
      <alignment vertical="center"/>
    </xf>
    <xf numFmtId="0" fontId="12" fillId="2" borderId="0" xfId="0" applyFont="1" applyFill="1">
      <alignment vertical="center"/>
    </xf>
    <xf numFmtId="0" fontId="29" fillId="0" borderId="0" xfId="0" applyFont="1" applyAlignment="1">
      <alignment vertical="center"/>
    </xf>
    <xf numFmtId="38" fontId="31" fillId="2" borderId="4" xfId="1" applyFont="1" applyFill="1" applyBorder="1" applyAlignment="1">
      <alignment vertical="center" shrinkToFit="1"/>
    </xf>
    <xf numFmtId="0" fontId="12" fillId="0" borderId="4" xfId="0" applyFont="1" applyFill="1" applyBorder="1" applyAlignment="1">
      <alignment vertical="center" shrinkToFit="1"/>
    </xf>
    <xf numFmtId="0" fontId="32" fillId="2" borderId="4" xfId="0" applyFont="1" applyFill="1" applyBorder="1">
      <alignment vertical="center"/>
    </xf>
    <xf numFmtId="0" fontId="32" fillId="2" borderId="4" xfId="0" applyFont="1" applyFill="1" applyBorder="1" applyAlignment="1">
      <alignment vertical="center" shrinkToFit="1"/>
    </xf>
    <xf numFmtId="38" fontId="12" fillId="0" borderId="4" xfId="1" applyFont="1" applyFill="1" applyBorder="1" applyAlignment="1">
      <alignment vertical="center" shrinkToFit="1"/>
    </xf>
    <xf numFmtId="38" fontId="32" fillId="2" borderId="4" xfId="0" applyNumberFormat="1" applyFont="1" applyFill="1" applyBorder="1">
      <alignment vertical="center"/>
    </xf>
    <xf numFmtId="38" fontId="33" fillId="0" borderId="4" xfId="1" applyFont="1" applyFill="1" applyBorder="1">
      <alignment vertical="center"/>
    </xf>
    <xf numFmtId="38" fontId="32" fillId="2" borderId="4" xfId="1" applyFont="1" applyFill="1" applyBorder="1" applyAlignment="1">
      <alignment vertical="center" shrinkToFit="1"/>
    </xf>
    <xf numFmtId="0" fontId="32" fillId="0" borderId="0" xfId="0" applyFont="1" applyAlignment="1">
      <alignment horizontal="center" vertical="center"/>
    </xf>
    <xf numFmtId="0" fontId="34" fillId="3" borderId="4" xfId="0" applyFont="1" applyFill="1" applyBorder="1" applyAlignment="1">
      <alignment horizontal="right" vertical="center"/>
    </xf>
    <xf numFmtId="0" fontId="35" fillId="3" borderId="4" xfId="0" applyFont="1" applyFill="1" applyBorder="1">
      <alignment vertical="center"/>
    </xf>
    <xf numFmtId="179" fontId="35" fillId="3" borderId="27" xfId="0" applyNumberFormat="1" applyFont="1" applyFill="1" applyBorder="1">
      <alignment vertical="center"/>
    </xf>
    <xf numFmtId="0" fontId="35" fillId="3" borderId="39" xfId="0" applyFont="1" applyFill="1" applyBorder="1">
      <alignment vertical="center"/>
    </xf>
    <xf numFmtId="179" fontId="35" fillId="3" borderId="40" xfId="0" applyNumberFormat="1" applyFont="1" applyFill="1" applyBorder="1">
      <alignment vertical="center"/>
    </xf>
    <xf numFmtId="0" fontId="36" fillId="0" borderId="0" xfId="0" applyFont="1" applyAlignment="1">
      <alignment vertical="center"/>
    </xf>
    <xf numFmtId="0" fontId="38" fillId="0" borderId="0" xfId="0" applyFont="1" applyAlignment="1">
      <alignment horizontal="distributed" vertical="center"/>
    </xf>
    <xf numFmtId="0" fontId="0" fillId="0" borderId="0" xfId="0" applyFont="1" applyAlignment="1">
      <alignment horizontal="distributed" vertical="center"/>
    </xf>
    <xf numFmtId="38" fontId="9" fillId="0" borderId="4" xfId="1" applyFont="1" applyBorder="1">
      <alignment vertical="center"/>
    </xf>
    <xf numFmtId="0" fontId="42" fillId="0" borderId="0" xfId="3" applyFont="1"/>
    <xf numFmtId="0" fontId="43" fillId="0" borderId="0" xfId="3" applyFont="1" applyAlignment="1">
      <alignment vertical="center"/>
    </xf>
    <xf numFmtId="0" fontId="42" fillId="0" borderId="0" xfId="3" applyFont="1" applyAlignment="1">
      <alignment vertical="center"/>
    </xf>
    <xf numFmtId="0" fontId="45" fillId="0" borderId="0" xfId="3" applyFont="1" applyAlignment="1">
      <alignment vertical="center"/>
    </xf>
    <xf numFmtId="0" fontId="42" fillId="0" borderId="4" xfId="3" applyFont="1" applyBorder="1" applyAlignment="1">
      <alignment horizontal="center" vertical="center"/>
    </xf>
    <xf numFmtId="0" fontId="42" fillId="2" borderId="4" xfId="3" applyFont="1" applyFill="1" applyBorder="1" applyAlignment="1" applyProtection="1">
      <alignment vertical="center"/>
      <protection locked="0"/>
    </xf>
    <xf numFmtId="0" fontId="42" fillId="2" borderId="4" xfId="3" applyFont="1" applyFill="1" applyBorder="1" applyProtection="1">
      <protection locked="0"/>
    </xf>
    <xf numFmtId="0" fontId="42" fillId="0" borderId="4" xfId="3" applyFont="1" applyFill="1" applyBorder="1" applyAlignment="1">
      <alignment horizontal="left" vertical="center" shrinkToFit="1"/>
    </xf>
    <xf numFmtId="0" fontId="42" fillId="0" borderId="4" xfId="3" applyFont="1" applyFill="1" applyBorder="1" applyAlignment="1">
      <alignment horizontal="left" vertical="center"/>
    </xf>
    <xf numFmtId="181" fontId="42" fillId="0" borderId="4" xfId="3" applyNumberFormat="1" applyFont="1" applyBorder="1" applyAlignment="1">
      <alignment vertical="center"/>
    </xf>
    <xf numFmtId="0" fontId="42" fillId="0" borderId="0" xfId="3" applyFont="1" applyAlignment="1">
      <alignment horizontal="right" vertical="center"/>
    </xf>
    <xf numFmtId="0" fontId="40" fillId="0" borderId="0" xfId="3"/>
    <xf numFmtId="38" fontId="42" fillId="2" borderId="4" xfId="1" applyFont="1" applyFill="1" applyBorder="1" applyAlignment="1" applyProtection="1">
      <alignment horizontal="right" vertical="center"/>
      <protection locked="0"/>
    </xf>
    <xf numFmtId="38" fontId="42" fillId="0" borderId="4" xfId="1" applyFont="1" applyBorder="1" applyAlignment="1">
      <alignment horizontal="right" vertical="center"/>
    </xf>
    <xf numFmtId="38" fontId="42" fillId="0" borderId="42" xfId="1" applyFont="1" applyBorder="1" applyAlignment="1">
      <alignment horizontal="right" vertical="center"/>
    </xf>
    <xf numFmtId="0" fontId="42" fillId="2" borderId="4" xfId="3" applyFont="1" applyFill="1" applyBorder="1" applyAlignment="1" applyProtection="1">
      <alignment horizontal="left" vertical="center" shrinkToFit="1"/>
      <protection locked="0"/>
    </xf>
    <xf numFmtId="0" fontId="42" fillId="2" borderId="4" xfId="3" applyFont="1" applyFill="1" applyBorder="1" applyAlignment="1" applyProtection="1">
      <alignment horizontal="left" vertical="center"/>
      <protection locked="0"/>
    </xf>
    <xf numFmtId="0" fontId="42" fillId="2" borderId="42" xfId="3" applyFont="1" applyFill="1" applyBorder="1" applyAlignment="1" applyProtection="1">
      <alignment horizontal="left" vertical="center" shrinkToFit="1"/>
      <protection locked="0"/>
    </xf>
    <xf numFmtId="0" fontId="42" fillId="0" borderId="6" xfId="3" applyFont="1" applyBorder="1" applyAlignment="1">
      <alignment horizontal="left" vertical="center"/>
    </xf>
    <xf numFmtId="0" fontId="42" fillId="2" borderId="42" xfId="3" applyFont="1" applyFill="1" applyBorder="1" applyAlignment="1" applyProtection="1">
      <alignment horizontal="left" vertical="center"/>
      <protection locked="0"/>
    </xf>
    <xf numFmtId="38" fontId="42" fillId="2" borderId="42" xfId="1" applyFont="1" applyFill="1" applyBorder="1" applyAlignment="1" applyProtection="1">
      <alignment horizontal="right" vertical="center"/>
      <protection locked="0"/>
    </xf>
    <xf numFmtId="38" fontId="42" fillId="0" borderId="6" xfId="1" applyFont="1" applyBorder="1" applyAlignment="1">
      <alignment horizontal="right" vertical="center"/>
    </xf>
    <xf numFmtId="0" fontId="46" fillId="0" borderId="0" xfId="3" applyFont="1" applyAlignment="1">
      <alignment vertical="center"/>
    </xf>
    <xf numFmtId="0" fontId="46" fillId="0" borderId="0" xfId="3" applyFont="1" applyAlignment="1">
      <alignment horizontal="left" vertical="center"/>
    </xf>
    <xf numFmtId="0" fontId="31" fillId="0" borderId="4" xfId="0" applyFont="1" applyBorder="1" applyAlignment="1">
      <alignment horizontal="left" vertical="center"/>
    </xf>
    <xf numFmtId="0" fontId="32" fillId="0" borderId="4" xfId="0" applyFont="1" applyBorder="1" applyAlignment="1">
      <alignment vertical="center" shrinkToFit="1"/>
    </xf>
    <xf numFmtId="0" fontId="32" fillId="2" borderId="0" xfId="0" applyFont="1" applyFill="1">
      <alignment vertical="center"/>
    </xf>
    <xf numFmtId="0" fontId="29" fillId="0" borderId="0" xfId="0" applyFont="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vertical="top"/>
    </xf>
    <xf numFmtId="0" fontId="29" fillId="2" borderId="0" xfId="0" applyFont="1" applyFill="1" applyAlignment="1" applyProtection="1">
      <alignment vertical="center" wrapText="1"/>
      <protection locked="0"/>
    </xf>
    <xf numFmtId="38" fontId="3" fillId="0" borderId="0" xfId="1" applyFont="1"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30" fillId="2" borderId="0" xfId="0" applyFont="1" applyFill="1" applyAlignment="1" applyProtection="1">
      <alignment horizontal="center" vertical="center"/>
      <protection locked="0"/>
    </xf>
    <xf numFmtId="0" fontId="6" fillId="0" borderId="0" xfId="0" applyFont="1" applyAlignment="1">
      <alignment horizontal="left" vertical="center"/>
    </xf>
    <xf numFmtId="0" fontId="30" fillId="2" borderId="0" xfId="0" applyFont="1" applyFill="1" applyAlignment="1" applyProtection="1">
      <alignment horizontal="left" vertical="center" wrapText="1"/>
      <protection locked="0"/>
    </xf>
    <xf numFmtId="0" fontId="30" fillId="2" borderId="0" xfId="0" applyFont="1" applyFill="1" applyAlignment="1" applyProtection="1">
      <alignment horizontal="left" vertical="center"/>
      <protection locked="0"/>
    </xf>
    <xf numFmtId="0" fontId="7" fillId="0" borderId="0" xfId="0" applyFont="1" applyBorder="1" applyAlignment="1">
      <alignment horizontal="left" vertical="center"/>
    </xf>
    <xf numFmtId="58" fontId="28" fillId="2" borderId="0" xfId="0" applyNumberFormat="1" applyFont="1" applyFill="1" applyBorder="1" applyAlignment="1" applyProtection="1">
      <alignment horizontal="distributed" vertical="center"/>
      <protection locked="0"/>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9" fillId="0" borderId="0" xfId="0" applyFont="1" applyAlignment="1">
      <alignment horizontal="left" vertical="center"/>
    </xf>
    <xf numFmtId="58" fontId="29" fillId="2" borderId="1" xfId="0" applyNumberFormat="1" applyFont="1" applyFill="1" applyBorder="1" applyAlignment="1">
      <alignment horizontal="left" vertical="center"/>
    </xf>
    <xf numFmtId="0" fontId="29" fillId="2" borderId="9" xfId="0" applyFont="1" applyFill="1" applyBorder="1" applyAlignment="1">
      <alignment horizontal="left" vertical="center"/>
    </xf>
    <xf numFmtId="0" fontId="29" fillId="2" borderId="10" xfId="0" applyFont="1" applyFill="1" applyBorder="1" applyAlignment="1">
      <alignment horizontal="left" vertical="center"/>
    </xf>
    <xf numFmtId="0" fontId="29" fillId="2" borderId="2" xfId="0" applyFont="1" applyFill="1" applyBorder="1" applyAlignment="1">
      <alignment horizontal="left" vertical="center"/>
    </xf>
    <xf numFmtId="0" fontId="29" fillId="2" borderId="0" xfId="0" applyFont="1" applyFill="1" applyBorder="1" applyAlignment="1">
      <alignment horizontal="left" vertical="center"/>
    </xf>
    <xf numFmtId="0" fontId="29" fillId="2" borderId="11" xfId="0" applyFont="1" applyFill="1" applyBorder="1" applyAlignment="1">
      <alignment horizontal="left" vertical="center"/>
    </xf>
    <xf numFmtId="0" fontId="29" fillId="2" borderId="3" xfId="0" applyFont="1" applyFill="1" applyBorder="1" applyAlignment="1">
      <alignment horizontal="left" vertical="center"/>
    </xf>
    <xf numFmtId="0" fontId="29" fillId="2" borderId="7" xfId="0" applyFont="1" applyFill="1" applyBorder="1" applyAlignment="1">
      <alignment horizontal="left" vertical="center"/>
    </xf>
    <xf numFmtId="0" fontId="29" fillId="2" borderId="8" xfId="0" applyFont="1" applyFill="1" applyBorder="1" applyAlignment="1">
      <alignment horizontal="left" vertic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distributed" vertical="center" wrapText="1"/>
    </xf>
    <xf numFmtId="0" fontId="9" fillId="0" borderId="13"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12" xfId="0" applyFont="1" applyBorder="1" applyAlignment="1">
      <alignment horizontal="distributed"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distributed" vertical="center" wrapText="1"/>
    </xf>
    <xf numFmtId="0" fontId="14" fillId="0" borderId="0" xfId="0" applyFont="1" applyAlignment="1">
      <alignment horizontal="distributed" vertical="center" indent="8"/>
    </xf>
    <xf numFmtId="0" fontId="13" fillId="0" borderId="0" xfId="0" applyFont="1" applyAlignment="1">
      <alignment horizontal="left" vertical="center"/>
    </xf>
    <xf numFmtId="0" fontId="12" fillId="0" borderId="4"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horizontal="left" vertical="top"/>
    </xf>
    <xf numFmtId="0" fontId="12" fillId="2" borderId="0" xfId="0" applyFont="1" applyFill="1" applyAlignment="1">
      <alignment horizontal="left" vertical="center"/>
    </xf>
    <xf numFmtId="0" fontId="32" fillId="0" borderId="14" xfId="0" applyFont="1" applyBorder="1" applyAlignment="1">
      <alignment horizontal="left" vertical="center"/>
    </xf>
    <xf numFmtId="0" fontId="32" fillId="0" borderId="13" xfId="0" applyFont="1" applyBorder="1" applyAlignment="1">
      <alignment horizontal="left" vertical="center"/>
    </xf>
    <xf numFmtId="0" fontId="12"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49" fillId="0" borderId="16" xfId="2" applyFont="1" applyBorder="1" applyAlignment="1">
      <alignment horizontal="left" vertical="center"/>
    </xf>
    <xf numFmtId="0" fontId="49" fillId="0" borderId="17" xfId="2" applyFont="1" applyBorder="1" applyAlignment="1">
      <alignment horizontal="left" vertical="center"/>
    </xf>
    <xf numFmtId="0" fontId="50" fillId="0" borderId="16" xfId="2" applyFont="1" applyBorder="1" applyAlignment="1">
      <alignment horizontal="left" vertical="center" shrinkToFit="1"/>
    </xf>
    <xf numFmtId="0" fontId="50" fillId="0" borderId="18" xfId="2" applyFont="1" applyBorder="1" applyAlignment="1">
      <alignment horizontal="left" vertical="center" shrinkToFit="1"/>
    </xf>
    <xf numFmtId="0" fontId="50" fillId="0" borderId="17" xfId="2" applyFont="1" applyBorder="1" applyAlignment="1">
      <alignment horizontal="left" vertical="center" shrinkToFit="1"/>
    </xf>
    <xf numFmtId="0" fontId="15" fillId="0" borderId="25" xfId="0" applyFont="1" applyBorder="1" applyAlignment="1">
      <alignment horizontal="left" vertical="center" wrapText="1"/>
    </xf>
    <xf numFmtId="0" fontId="15" fillId="0" borderId="15" xfId="0" applyFont="1" applyBorder="1" applyAlignment="1">
      <alignment horizontal="left" vertical="center" wrapText="1"/>
    </xf>
    <xf numFmtId="0" fontId="24" fillId="0" borderId="25" xfId="0" applyFont="1" applyBorder="1" applyAlignment="1">
      <alignment horizontal="left" vertical="center" wrapText="1"/>
    </xf>
    <xf numFmtId="0" fontId="24" fillId="0" borderId="15" xfId="0" applyFont="1" applyBorder="1" applyAlignment="1">
      <alignment horizontal="left" vertical="center" wrapText="1"/>
    </xf>
    <xf numFmtId="0" fontId="47" fillId="0" borderId="7" xfId="3" applyFont="1" applyBorder="1" applyAlignment="1">
      <alignment horizontal="center" vertical="center" shrinkToFit="1"/>
    </xf>
    <xf numFmtId="0" fontId="41" fillId="0" borderId="0" xfId="3" applyFont="1" applyAlignment="1">
      <alignment horizontal="left" vertical="center"/>
    </xf>
    <xf numFmtId="0" fontId="42" fillId="0" borderId="5" xfId="3" applyFont="1" applyBorder="1" applyAlignment="1">
      <alignment horizontal="center" vertical="center"/>
    </xf>
    <xf numFmtId="0" fontId="42" fillId="0" borderId="6" xfId="3" applyFont="1" applyBorder="1" applyAlignment="1">
      <alignment horizontal="center" vertical="center"/>
    </xf>
    <xf numFmtId="0" fontId="42" fillId="0" borderId="4" xfId="3" applyFont="1" applyBorder="1" applyAlignment="1">
      <alignment horizontal="center" vertical="center"/>
    </xf>
    <xf numFmtId="0" fontId="42" fillId="0" borderId="4" xfId="3" applyFont="1" applyBorder="1" applyAlignment="1">
      <alignment horizontal="center" vertical="center" wrapText="1"/>
    </xf>
    <xf numFmtId="0" fontId="42" fillId="0" borderId="0" xfId="3" applyFont="1" applyAlignment="1">
      <alignment horizontal="left"/>
    </xf>
    <xf numFmtId="0" fontId="39" fillId="0" borderId="9" xfId="0" applyFont="1" applyBorder="1" applyAlignment="1">
      <alignment horizontal="right" vertical="center"/>
    </xf>
    <xf numFmtId="0" fontId="36" fillId="0" borderId="4" xfId="0" applyFont="1" applyBorder="1" applyAlignment="1">
      <alignment horizontal="distributed" vertical="center" indent="1"/>
    </xf>
    <xf numFmtId="0" fontId="39" fillId="2" borderId="4" xfId="0" applyFont="1" applyFill="1" applyBorder="1" applyAlignment="1">
      <alignment horizontal="left" vertical="center"/>
    </xf>
    <xf numFmtId="0" fontId="36" fillId="0" borderId="4" xfId="0" applyFont="1" applyBorder="1" applyAlignment="1">
      <alignment horizontal="center" vertical="center"/>
    </xf>
    <xf numFmtId="0" fontId="39" fillId="2" borderId="14" xfId="0" applyFont="1" applyFill="1" applyBorder="1" applyAlignment="1">
      <alignment horizontal="center" vertical="center"/>
    </xf>
    <xf numFmtId="0" fontId="39" fillId="2" borderId="41" xfId="0" applyFont="1" applyFill="1" applyBorder="1" applyAlignment="1">
      <alignment horizontal="center" vertical="center"/>
    </xf>
    <xf numFmtId="0" fontId="39" fillId="2" borderId="13" xfId="0" applyFont="1" applyFill="1" applyBorder="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xf>
    <xf numFmtId="0" fontId="39" fillId="2" borderId="4" xfId="0" applyFont="1" applyFill="1" applyBorder="1" applyAlignment="1">
      <alignment horizontal="left" vertical="center" wrapText="1"/>
    </xf>
    <xf numFmtId="0" fontId="39" fillId="2" borderId="0" xfId="0" applyFont="1" applyFill="1" applyAlignment="1">
      <alignment horizontal="center" vertical="center"/>
    </xf>
    <xf numFmtId="0" fontId="37" fillId="0" borderId="0" xfId="0" applyFont="1" applyAlignment="1">
      <alignment horizontal="center" vertical="center"/>
    </xf>
    <xf numFmtId="58" fontId="36" fillId="0" borderId="0" xfId="0" applyNumberFormat="1" applyFont="1" applyAlignment="1">
      <alignment horizontal="distributed" vertical="center"/>
    </xf>
    <xf numFmtId="0" fontId="36" fillId="0" borderId="0" xfId="0" applyFont="1" applyAlignment="1">
      <alignment horizontal="distributed" vertical="center"/>
    </xf>
    <xf numFmtId="0" fontId="38" fillId="0" borderId="0" xfId="0" applyFont="1" applyAlignment="1">
      <alignment horizontal="center" vertical="center"/>
    </xf>
    <xf numFmtId="0" fontId="38" fillId="0" borderId="0" xfId="0" applyFont="1" applyAlignment="1">
      <alignment horizontal="left" vertical="center" shrinkToFit="1"/>
    </xf>
    <xf numFmtId="0" fontId="38" fillId="0" borderId="0" xfId="0" applyFont="1" applyAlignment="1">
      <alignment horizontal="left" vertical="center" wrapText="1" shrinkToFit="1"/>
    </xf>
  </cellXfs>
  <cellStyles count="4">
    <cellStyle name="桁区切り" xfId="1" builtinId="6"/>
    <cellStyle name="標準" xfId="0" builtinId="0"/>
    <cellStyle name="標準 2" xfId="3"/>
    <cellStyle name="標準 4"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406400</xdr:colOff>
      <xdr:row>14</xdr:row>
      <xdr:rowOff>57150</xdr:rowOff>
    </xdr:from>
    <xdr:to>
      <xdr:col>9</xdr:col>
      <xdr:colOff>40580</xdr:colOff>
      <xdr:row>15</xdr:row>
      <xdr:rowOff>114300</xdr:rowOff>
    </xdr:to>
    <xdr:sp macro="" textlink="">
      <xdr:nvSpPr>
        <xdr:cNvPr id="2049" name="Rectangle 1"/>
        <xdr:cNvSpPr>
          <a:spLocks noChangeArrowheads="1"/>
        </xdr:cNvSpPr>
      </xdr:nvSpPr>
      <xdr:spPr bwMode="auto">
        <a:xfrm>
          <a:off x="5943600" y="3124200"/>
          <a:ext cx="2762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4</xdr:col>
      <xdr:colOff>77304</xdr:colOff>
      <xdr:row>1</xdr:row>
      <xdr:rowOff>11044</xdr:rowOff>
    </xdr:from>
    <xdr:to>
      <xdr:col>6</xdr:col>
      <xdr:colOff>502477</xdr:colOff>
      <xdr:row>2</xdr:row>
      <xdr:rowOff>110436</xdr:rowOff>
    </xdr:to>
    <xdr:sp macro="" textlink="">
      <xdr:nvSpPr>
        <xdr:cNvPr id="2" name="テキスト ボックス 1"/>
        <xdr:cNvSpPr txBox="1"/>
      </xdr:nvSpPr>
      <xdr:spPr>
        <a:xfrm>
          <a:off x="2506869" y="176696"/>
          <a:ext cx="1639956" cy="2650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577850</xdr:colOff>
      <xdr:row>23</xdr:row>
      <xdr:rowOff>0</xdr:rowOff>
    </xdr:from>
    <xdr:to>
      <xdr:col>10</xdr:col>
      <xdr:colOff>222250</xdr:colOff>
      <xdr:row>24</xdr:row>
      <xdr:rowOff>6351</xdr:rowOff>
    </xdr:to>
    <xdr:pic>
      <xdr:nvPicPr>
        <xdr:cNvPr id="15365"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7350" y="5391150"/>
          <a:ext cx="254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2"/>
  <sheetViews>
    <sheetView tabSelected="1" view="pageBreakPreview" zoomScale="115" zoomScaleNormal="145" zoomScaleSheetLayoutView="115" workbookViewId="0">
      <selection activeCell="L24" sqref="L24"/>
    </sheetView>
  </sheetViews>
  <sheetFormatPr defaultRowHeight="13.5" x14ac:dyDescent="0.15"/>
  <sheetData>
    <row r="1" spans="1:15" s="3" customFormat="1" x14ac:dyDescent="0.15">
      <c r="A1" s="3" t="s">
        <v>34</v>
      </c>
    </row>
    <row r="2" spans="1:15" s="3" customFormat="1" x14ac:dyDescent="0.15"/>
    <row r="3" spans="1:15" s="3" customFormat="1" x14ac:dyDescent="0.15"/>
    <row r="4" spans="1:15" s="3" customFormat="1" ht="21" customHeight="1" x14ac:dyDescent="0.15">
      <c r="A4" s="151" t="s">
        <v>37</v>
      </c>
      <c r="B4" s="151"/>
      <c r="C4" s="151"/>
      <c r="D4" s="151"/>
      <c r="E4" s="151"/>
      <c r="F4" s="151"/>
      <c r="G4" s="151"/>
      <c r="H4" s="151"/>
      <c r="I4" s="151"/>
      <c r="J4" s="151"/>
    </row>
    <row r="5" spans="1:15" s="3" customFormat="1" ht="18" customHeight="1" x14ac:dyDescent="0.15"/>
    <row r="6" spans="1:15" s="3" customFormat="1" ht="18" customHeight="1" x14ac:dyDescent="0.15"/>
    <row r="7" spans="1:15" s="3" customFormat="1" ht="18" customHeight="1" x14ac:dyDescent="0.15">
      <c r="G7" s="158">
        <v>45444</v>
      </c>
      <c r="H7" s="158"/>
      <c r="I7" s="158"/>
      <c r="J7" s="158"/>
      <c r="K7" s="100" t="s">
        <v>225</v>
      </c>
    </row>
    <row r="8" spans="1:15" s="3" customFormat="1" ht="18" customHeight="1" x14ac:dyDescent="0.15"/>
    <row r="9" spans="1:15" s="3" customFormat="1" ht="18" customHeight="1" x14ac:dyDescent="0.15"/>
    <row r="10" spans="1:15" s="3" customFormat="1" ht="18" customHeight="1" x14ac:dyDescent="0.15">
      <c r="A10" s="4" t="s">
        <v>38</v>
      </c>
    </row>
    <row r="11" spans="1:15" s="3" customFormat="1" ht="18" customHeight="1" x14ac:dyDescent="0.15"/>
    <row r="12" spans="1:15" s="3" customFormat="1" ht="18" customHeight="1" x14ac:dyDescent="0.15"/>
    <row r="13" spans="1:15" s="3" customFormat="1" ht="18" customHeight="1" x14ac:dyDescent="0.15">
      <c r="D13" s="152" t="s">
        <v>2</v>
      </c>
      <c r="E13" s="152"/>
      <c r="F13" s="153" t="s">
        <v>144</v>
      </c>
      <c r="G13" s="153"/>
      <c r="H13" s="153"/>
      <c r="I13" s="153"/>
      <c r="K13" s="146" t="s">
        <v>226</v>
      </c>
      <c r="L13" s="146"/>
      <c r="M13" s="146"/>
      <c r="N13" s="146"/>
      <c r="O13" s="146"/>
    </row>
    <row r="14" spans="1:15" s="3" customFormat="1" ht="18" customHeight="1" x14ac:dyDescent="0.15">
      <c r="D14" s="152"/>
      <c r="E14" s="152"/>
      <c r="F14" s="153"/>
      <c r="G14" s="153"/>
      <c r="H14" s="153"/>
      <c r="I14" s="153"/>
      <c r="K14" s="146"/>
      <c r="L14" s="146"/>
      <c r="M14" s="146"/>
      <c r="N14" s="146"/>
      <c r="O14" s="146"/>
    </row>
    <row r="15" spans="1:15" s="3" customFormat="1" ht="18" customHeight="1" x14ac:dyDescent="0.15">
      <c r="D15" s="154" t="s">
        <v>3</v>
      </c>
      <c r="E15" s="154"/>
      <c r="F15" s="155" t="s">
        <v>145</v>
      </c>
      <c r="G15" s="156"/>
      <c r="H15" s="156"/>
      <c r="I15" s="156"/>
      <c r="K15" s="146"/>
      <c r="L15" s="146"/>
      <c r="M15" s="146"/>
      <c r="N15" s="146"/>
      <c r="O15" s="146"/>
    </row>
    <row r="16" spans="1:15" s="3" customFormat="1" ht="18" customHeight="1" x14ac:dyDescent="0.15">
      <c r="D16" s="154"/>
      <c r="E16" s="154"/>
      <c r="F16" s="156"/>
      <c r="G16" s="156"/>
      <c r="H16" s="156"/>
      <c r="I16" s="156"/>
      <c r="K16" s="146"/>
      <c r="L16" s="146"/>
      <c r="M16" s="146"/>
      <c r="N16" s="146"/>
      <c r="O16" s="146"/>
    </row>
    <row r="17" spans="1:15" s="3" customFormat="1" ht="18" customHeight="1" x14ac:dyDescent="0.15">
      <c r="E17" s="2" t="s">
        <v>4</v>
      </c>
    </row>
    <row r="18" spans="1:15" s="3" customFormat="1" ht="18" customHeight="1" x14ac:dyDescent="0.15"/>
    <row r="19" spans="1:15" s="3" customFormat="1" ht="18" customHeight="1" x14ac:dyDescent="0.15"/>
    <row r="20" spans="1:15" s="3" customFormat="1" ht="18" customHeight="1" x14ac:dyDescent="0.15">
      <c r="A20" s="157" t="s">
        <v>228</v>
      </c>
      <c r="B20" s="157"/>
      <c r="C20" s="157"/>
      <c r="D20" s="157"/>
      <c r="E20" s="157"/>
      <c r="F20" s="157"/>
      <c r="G20" s="157"/>
      <c r="H20" s="157"/>
      <c r="I20" s="157"/>
      <c r="J20" s="157"/>
    </row>
    <row r="21" spans="1:15" s="3" customFormat="1" ht="18" customHeight="1" x14ac:dyDescent="0.15"/>
    <row r="22" spans="1:15" s="3" customFormat="1" ht="18" customHeight="1" x14ac:dyDescent="0.15">
      <c r="A22" s="4" t="s">
        <v>39</v>
      </c>
    </row>
    <row r="23" spans="1:15" s="3" customFormat="1" ht="18" customHeight="1" x14ac:dyDescent="0.15"/>
    <row r="24" spans="1:15" s="3" customFormat="1" ht="18" customHeight="1" x14ac:dyDescent="0.15">
      <c r="E24" s="5" t="s">
        <v>5</v>
      </c>
    </row>
    <row r="25" spans="1:15" s="3" customFormat="1" ht="18" customHeight="1" x14ac:dyDescent="0.15"/>
    <row r="26" spans="1:15" s="3" customFormat="1" ht="18" customHeight="1" x14ac:dyDescent="0.15">
      <c r="A26" s="4" t="s">
        <v>6</v>
      </c>
    </row>
    <row r="27" spans="1:15" s="3" customFormat="1" ht="105" customHeight="1" x14ac:dyDescent="0.15">
      <c r="A27" s="4"/>
      <c r="B27" s="149" t="s">
        <v>229</v>
      </c>
      <c r="C27" s="149"/>
      <c r="D27" s="149"/>
      <c r="E27" s="149"/>
      <c r="F27" s="149"/>
      <c r="G27" s="149"/>
      <c r="H27" s="149"/>
      <c r="K27" s="147" t="s">
        <v>227</v>
      </c>
      <c r="L27" s="148"/>
      <c r="M27" s="148"/>
      <c r="N27" s="148"/>
      <c r="O27" s="148"/>
    </row>
    <row r="28" spans="1:15" s="3" customFormat="1" ht="18" customHeight="1" x14ac:dyDescent="0.15"/>
    <row r="29" spans="1:15" s="3" customFormat="1" ht="18" customHeight="1" x14ac:dyDescent="0.15">
      <c r="A29" s="4" t="s">
        <v>7</v>
      </c>
    </row>
    <row r="30" spans="1:15" s="3" customFormat="1" ht="18" customHeight="1" x14ac:dyDescent="0.15">
      <c r="A30" s="4" t="s">
        <v>168</v>
      </c>
    </row>
    <row r="31" spans="1:15" s="3" customFormat="1" ht="18" customHeight="1" x14ac:dyDescent="0.15">
      <c r="A31" s="4" t="s">
        <v>40</v>
      </c>
    </row>
    <row r="32" spans="1:15" s="3" customFormat="1" ht="18" customHeight="1" x14ac:dyDescent="0.15">
      <c r="A32" s="4"/>
    </row>
    <row r="33" spans="1:11" s="3" customFormat="1" ht="18" customHeight="1" x14ac:dyDescent="0.15">
      <c r="A33" s="4" t="s">
        <v>36</v>
      </c>
      <c r="E33" s="150">
        <f>保福１の30号様式!O7</f>
        <v>268000</v>
      </c>
      <c r="F33" s="150"/>
      <c r="G33" s="3" t="s">
        <v>8</v>
      </c>
      <c r="K33" s="100" t="s">
        <v>146</v>
      </c>
    </row>
    <row r="34" spans="1:11" s="3" customFormat="1" ht="18" customHeight="1" x14ac:dyDescent="0.15"/>
    <row r="35" spans="1:11" s="3" customFormat="1" ht="18" customHeight="1" x14ac:dyDescent="0.15"/>
    <row r="36" spans="1:11" s="3" customFormat="1" ht="18" customHeight="1" x14ac:dyDescent="0.15"/>
    <row r="37" spans="1:11" s="3" customFormat="1" ht="18" customHeight="1" x14ac:dyDescent="0.15"/>
    <row r="38" spans="1:11" s="3" customFormat="1" ht="18" customHeight="1" x14ac:dyDescent="0.15"/>
    <row r="39" spans="1:11" s="3" customFormat="1" ht="18" customHeight="1" x14ac:dyDescent="0.15"/>
    <row r="40" spans="1:11" s="1" customFormat="1" ht="18" customHeight="1" x14ac:dyDescent="0.15"/>
    <row r="41" spans="1:11" s="1" customFormat="1" ht="18" customHeight="1" x14ac:dyDescent="0.15"/>
    <row r="42" spans="1:11" s="1" customFormat="1" ht="18" customHeight="1" x14ac:dyDescent="0.15"/>
    <row r="43" spans="1:11" s="1" customFormat="1" ht="18" customHeight="1" x14ac:dyDescent="0.15"/>
    <row r="44" spans="1:11" s="1" customFormat="1" ht="18" customHeight="1" x14ac:dyDescent="0.15"/>
    <row r="45" spans="1:11" s="1" customFormat="1" ht="18" customHeight="1" x14ac:dyDescent="0.15"/>
    <row r="46" spans="1:11" s="1" customFormat="1" ht="18" customHeight="1" x14ac:dyDescent="0.15"/>
    <row r="47" spans="1:11" s="1" customFormat="1" x14ac:dyDescent="0.15"/>
    <row r="48" spans="1:11" s="1" customFormat="1" x14ac:dyDescent="0.15"/>
    <row r="49" s="1" customFormat="1" x14ac:dyDescent="0.15"/>
    <row r="50" s="1" customFormat="1" x14ac:dyDescent="0.15"/>
    <row r="51" s="1" customFormat="1" x14ac:dyDescent="0.15"/>
    <row r="52" s="1" customFormat="1" x14ac:dyDescent="0.15"/>
  </sheetData>
  <sheetProtection formatCells="0" insertRows="0"/>
  <mergeCells count="11">
    <mergeCell ref="K13:O16"/>
    <mergeCell ref="K27:O27"/>
    <mergeCell ref="B27:H27"/>
    <mergeCell ref="E33:F33"/>
    <mergeCell ref="A4:J4"/>
    <mergeCell ref="D13:E14"/>
    <mergeCell ref="F13:I14"/>
    <mergeCell ref="D15:E16"/>
    <mergeCell ref="F15:I16"/>
    <mergeCell ref="A20:J20"/>
    <mergeCell ref="G7:J7"/>
  </mergeCells>
  <phoneticPr fontId="2"/>
  <printOptions horizontalCentered="1"/>
  <pageMargins left="0.74803149606299213" right="0.74803149606299213" top="0.98425196850393704" bottom="0.98425196850393704"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2"/>
  <sheetViews>
    <sheetView zoomScale="145" zoomScaleNormal="145" workbookViewId="0">
      <selection activeCell="B5" sqref="B5"/>
    </sheetView>
  </sheetViews>
  <sheetFormatPr defaultRowHeight="13.5" x14ac:dyDescent="0.15"/>
  <cols>
    <col min="1" max="1" width="3" customWidth="1"/>
    <col min="2" max="2" width="23.25" customWidth="1"/>
    <col min="11" max="11" width="3.125" customWidth="1"/>
    <col min="12" max="12" width="30.875" customWidth="1"/>
  </cols>
  <sheetData>
    <row r="1" spans="1:12" s="3" customFormat="1" ht="19.5" customHeight="1" x14ac:dyDescent="0.15">
      <c r="A1" s="3" t="s">
        <v>35</v>
      </c>
    </row>
    <row r="2" spans="1:12" s="3" customFormat="1" x14ac:dyDescent="0.15"/>
    <row r="3" spans="1:12" s="3" customFormat="1" x14ac:dyDescent="0.15"/>
    <row r="4" spans="1:12" s="3" customFormat="1" ht="21" customHeight="1" x14ac:dyDescent="0.15">
      <c r="A4" s="151" t="s">
        <v>41</v>
      </c>
      <c r="B4" s="151"/>
      <c r="C4" s="151"/>
      <c r="D4" s="151"/>
      <c r="E4" s="151"/>
      <c r="F4" s="151"/>
      <c r="G4" s="151"/>
      <c r="H4" s="151"/>
      <c r="I4" s="151"/>
      <c r="J4" s="151"/>
    </row>
    <row r="5" spans="1:12" s="3" customFormat="1" ht="18" customHeight="1" x14ac:dyDescent="0.15"/>
    <row r="6" spans="1:12" s="3" customFormat="1" ht="18" customHeight="1" x14ac:dyDescent="0.15">
      <c r="B6" s="7"/>
      <c r="C6" s="169">
        <v>36111</v>
      </c>
      <c r="D6" s="170"/>
      <c r="E6" s="170"/>
      <c r="F6" s="170"/>
      <c r="G6" s="170"/>
      <c r="H6" s="170"/>
      <c r="I6" s="170"/>
      <c r="J6" s="171"/>
      <c r="L6" s="168" t="s">
        <v>222</v>
      </c>
    </row>
    <row r="7" spans="1:12" s="3" customFormat="1" ht="18" customHeight="1" x14ac:dyDescent="0.15">
      <c r="B7" s="8" t="s">
        <v>16</v>
      </c>
      <c r="C7" s="172"/>
      <c r="D7" s="173"/>
      <c r="E7" s="173"/>
      <c r="F7" s="173"/>
      <c r="G7" s="173"/>
      <c r="H7" s="173"/>
      <c r="I7" s="173"/>
      <c r="J7" s="174"/>
      <c r="L7" s="168"/>
    </row>
    <row r="8" spans="1:12" s="3" customFormat="1" ht="18" customHeight="1" x14ac:dyDescent="0.15">
      <c r="B8" s="9"/>
      <c r="C8" s="175"/>
      <c r="D8" s="176"/>
      <c r="E8" s="176"/>
      <c r="F8" s="176"/>
      <c r="G8" s="176"/>
      <c r="H8" s="176"/>
      <c r="I8" s="176"/>
      <c r="J8" s="177"/>
      <c r="L8" s="168"/>
    </row>
    <row r="9" spans="1:12" s="3" customFormat="1" ht="18" customHeight="1" x14ac:dyDescent="0.15">
      <c r="B9" s="7"/>
      <c r="C9" s="178" t="s">
        <v>147</v>
      </c>
      <c r="D9" s="170"/>
      <c r="E9" s="170"/>
      <c r="F9" s="170"/>
      <c r="G9" s="170"/>
      <c r="H9" s="170"/>
      <c r="I9" s="170"/>
      <c r="J9" s="171"/>
      <c r="L9" s="168" t="s">
        <v>221</v>
      </c>
    </row>
    <row r="10" spans="1:12" s="3" customFormat="1" ht="18" customHeight="1" x14ac:dyDescent="0.15">
      <c r="A10" s="4"/>
      <c r="B10" s="8" t="s">
        <v>17</v>
      </c>
      <c r="C10" s="172"/>
      <c r="D10" s="173"/>
      <c r="E10" s="173"/>
      <c r="F10" s="173"/>
      <c r="G10" s="173"/>
      <c r="H10" s="173"/>
      <c r="I10" s="173"/>
      <c r="J10" s="174"/>
      <c r="L10" s="168"/>
    </row>
    <row r="11" spans="1:12" s="3" customFormat="1" ht="18" customHeight="1" x14ac:dyDescent="0.15">
      <c r="B11" s="8" t="s">
        <v>18</v>
      </c>
      <c r="C11" s="172"/>
      <c r="D11" s="173"/>
      <c r="E11" s="173"/>
      <c r="F11" s="173"/>
      <c r="G11" s="173"/>
      <c r="H11" s="173"/>
      <c r="I11" s="173"/>
      <c r="J11" s="174"/>
      <c r="L11" s="168"/>
    </row>
    <row r="12" spans="1:12" s="3" customFormat="1" ht="18" customHeight="1" x14ac:dyDescent="0.15">
      <c r="B12" s="9"/>
      <c r="C12" s="172"/>
      <c r="D12" s="173"/>
      <c r="E12" s="173"/>
      <c r="F12" s="173"/>
      <c r="G12" s="173"/>
      <c r="H12" s="173"/>
      <c r="I12" s="173"/>
      <c r="J12" s="174"/>
      <c r="L12" s="168"/>
    </row>
    <row r="13" spans="1:12" s="3" customFormat="1" ht="18" customHeight="1" x14ac:dyDescent="0.15">
      <c r="B13" s="10"/>
      <c r="C13" s="175"/>
      <c r="D13" s="176"/>
      <c r="E13" s="176"/>
      <c r="F13" s="176"/>
      <c r="G13" s="176"/>
      <c r="H13" s="176"/>
      <c r="I13" s="176"/>
      <c r="J13" s="177"/>
      <c r="L13" s="168"/>
    </row>
    <row r="14" spans="1:12" s="3" customFormat="1" ht="18" customHeight="1" x14ac:dyDescent="0.15">
      <c r="B14" s="9"/>
      <c r="C14" s="179" t="s">
        <v>220</v>
      </c>
      <c r="D14" s="170"/>
      <c r="E14" s="170"/>
      <c r="F14" s="170"/>
      <c r="G14" s="170"/>
      <c r="H14" s="170"/>
      <c r="I14" s="170"/>
      <c r="J14" s="171"/>
      <c r="L14" s="146" t="s">
        <v>223</v>
      </c>
    </row>
    <row r="15" spans="1:12" s="3" customFormat="1" ht="18" customHeight="1" x14ac:dyDescent="0.15">
      <c r="B15" s="9"/>
      <c r="C15" s="172"/>
      <c r="D15" s="173"/>
      <c r="E15" s="173"/>
      <c r="F15" s="173"/>
      <c r="G15" s="173"/>
      <c r="H15" s="173"/>
      <c r="I15" s="173"/>
      <c r="J15" s="174"/>
      <c r="L15" s="168"/>
    </row>
    <row r="16" spans="1:12" s="3" customFormat="1" ht="18" customHeight="1" x14ac:dyDescent="0.15">
      <c r="B16" s="8" t="s">
        <v>19</v>
      </c>
      <c r="C16" s="172"/>
      <c r="D16" s="173"/>
      <c r="E16" s="173"/>
      <c r="F16" s="173"/>
      <c r="G16" s="173"/>
      <c r="H16" s="173"/>
      <c r="I16" s="173"/>
      <c r="J16" s="174"/>
      <c r="L16" s="168"/>
    </row>
    <row r="17" spans="1:12" s="3" customFormat="1" ht="18" customHeight="1" x14ac:dyDescent="0.15">
      <c r="B17" s="8" t="s">
        <v>20</v>
      </c>
      <c r="C17" s="172"/>
      <c r="D17" s="173"/>
      <c r="E17" s="173"/>
      <c r="F17" s="173"/>
      <c r="G17" s="173"/>
      <c r="H17" s="173"/>
      <c r="I17" s="173"/>
      <c r="J17" s="174"/>
      <c r="L17" s="168"/>
    </row>
    <row r="18" spans="1:12" s="3" customFormat="1" ht="18" customHeight="1" x14ac:dyDescent="0.15">
      <c r="B18" s="11"/>
      <c r="C18" s="172"/>
      <c r="D18" s="173"/>
      <c r="E18" s="173"/>
      <c r="F18" s="173"/>
      <c r="G18" s="173"/>
      <c r="H18" s="173"/>
      <c r="I18" s="173"/>
      <c r="J18" s="174"/>
      <c r="L18" s="168"/>
    </row>
    <row r="19" spans="1:12" s="3" customFormat="1" ht="18" customHeight="1" x14ac:dyDescent="0.15">
      <c r="B19" s="9"/>
      <c r="C19" s="175"/>
      <c r="D19" s="176"/>
      <c r="E19" s="176"/>
      <c r="F19" s="176"/>
      <c r="G19" s="176"/>
      <c r="H19" s="176"/>
      <c r="I19" s="176"/>
      <c r="J19" s="177"/>
      <c r="L19" s="168"/>
    </row>
    <row r="20" spans="1:12" s="3" customFormat="1" ht="18" customHeight="1" x14ac:dyDescent="0.15">
      <c r="A20" s="4"/>
      <c r="B20" s="7"/>
      <c r="C20" s="178" t="s">
        <v>148</v>
      </c>
      <c r="D20" s="170"/>
      <c r="E20" s="170"/>
      <c r="F20" s="170"/>
      <c r="G20" s="170"/>
      <c r="H20" s="170"/>
      <c r="I20" s="170"/>
      <c r="J20" s="171"/>
      <c r="L20" s="146" t="s">
        <v>224</v>
      </c>
    </row>
    <row r="21" spans="1:12" s="3" customFormat="1" ht="18" customHeight="1" x14ac:dyDescent="0.15">
      <c r="B21" s="9"/>
      <c r="C21" s="172"/>
      <c r="D21" s="173"/>
      <c r="E21" s="173"/>
      <c r="F21" s="173"/>
      <c r="G21" s="173"/>
      <c r="H21" s="173"/>
      <c r="I21" s="173"/>
      <c r="J21" s="174"/>
      <c r="L21" s="168"/>
    </row>
    <row r="22" spans="1:12" s="3" customFormat="1" ht="18" customHeight="1" x14ac:dyDescent="0.15">
      <c r="B22" s="8" t="s">
        <v>21</v>
      </c>
      <c r="C22" s="172"/>
      <c r="D22" s="173"/>
      <c r="E22" s="173"/>
      <c r="F22" s="173"/>
      <c r="G22" s="173"/>
      <c r="H22" s="173"/>
      <c r="I22" s="173"/>
      <c r="J22" s="174"/>
      <c r="L22" s="168"/>
    </row>
    <row r="23" spans="1:12" s="3" customFormat="1" ht="18" customHeight="1" x14ac:dyDescent="0.15">
      <c r="B23" s="8" t="s">
        <v>22</v>
      </c>
      <c r="C23" s="172"/>
      <c r="D23" s="173"/>
      <c r="E23" s="173"/>
      <c r="F23" s="173"/>
      <c r="G23" s="173"/>
      <c r="H23" s="173"/>
      <c r="I23" s="173"/>
      <c r="J23" s="174"/>
      <c r="L23" s="168"/>
    </row>
    <row r="24" spans="1:12" s="3" customFormat="1" ht="18" customHeight="1" x14ac:dyDescent="0.15">
      <c r="A24" s="4"/>
      <c r="B24" s="8" t="s">
        <v>23</v>
      </c>
      <c r="C24" s="172"/>
      <c r="D24" s="173"/>
      <c r="E24" s="173"/>
      <c r="F24" s="173"/>
      <c r="G24" s="173"/>
      <c r="H24" s="173"/>
      <c r="I24" s="173"/>
      <c r="J24" s="174"/>
      <c r="L24" s="168"/>
    </row>
    <row r="25" spans="1:12" s="3" customFormat="1" ht="18" customHeight="1" x14ac:dyDescent="0.15">
      <c r="A25" s="4"/>
      <c r="B25" s="9"/>
      <c r="C25" s="172"/>
      <c r="D25" s="173"/>
      <c r="E25" s="173"/>
      <c r="F25" s="173"/>
      <c r="G25" s="173"/>
      <c r="H25" s="173"/>
      <c r="I25" s="173"/>
      <c r="J25" s="174"/>
      <c r="L25" s="168"/>
    </row>
    <row r="26" spans="1:12" s="3" customFormat="1" ht="18" customHeight="1" x14ac:dyDescent="0.15">
      <c r="A26" s="4"/>
      <c r="B26" s="10"/>
      <c r="C26" s="175"/>
      <c r="D26" s="176"/>
      <c r="E26" s="176"/>
      <c r="F26" s="176"/>
      <c r="G26" s="176"/>
      <c r="H26" s="176"/>
      <c r="I26" s="176"/>
      <c r="J26" s="177"/>
      <c r="L26" s="168"/>
    </row>
    <row r="27" spans="1:12" s="3" customFormat="1" ht="18" customHeight="1" x14ac:dyDescent="0.15">
      <c r="A27" s="4"/>
      <c r="B27" s="9"/>
      <c r="C27" s="159"/>
      <c r="D27" s="160"/>
      <c r="E27" s="160"/>
      <c r="F27" s="160"/>
      <c r="G27" s="160"/>
      <c r="H27" s="160"/>
      <c r="I27" s="160"/>
      <c r="J27" s="161"/>
    </row>
    <row r="28" spans="1:12" s="3" customFormat="1" ht="18" customHeight="1" x14ac:dyDescent="0.15">
      <c r="A28" s="4"/>
      <c r="B28" s="9"/>
      <c r="C28" s="162"/>
      <c r="D28" s="163"/>
      <c r="E28" s="163"/>
      <c r="F28" s="163"/>
      <c r="G28" s="163"/>
      <c r="H28" s="163"/>
      <c r="I28" s="163"/>
      <c r="J28" s="164"/>
    </row>
    <row r="29" spans="1:12" s="3" customFormat="1" ht="18" customHeight="1" x14ac:dyDescent="0.15">
      <c r="A29" s="4"/>
      <c r="B29" s="8" t="s">
        <v>24</v>
      </c>
      <c r="C29" s="162"/>
      <c r="D29" s="163"/>
      <c r="E29" s="163"/>
      <c r="F29" s="163"/>
      <c r="G29" s="163"/>
      <c r="H29" s="163"/>
      <c r="I29" s="163"/>
      <c r="J29" s="164"/>
    </row>
    <row r="30" spans="1:12" s="3" customFormat="1" ht="18" customHeight="1" x14ac:dyDescent="0.15">
      <c r="B30" s="9"/>
      <c r="C30" s="162"/>
      <c r="D30" s="163"/>
      <c r="E30" s="163"/>
      <c r="F30" s="163"/>
      <c r="G30" s="163"/>
      <c r="H30" s="163"/>
      <c r="I30" s="163"/>
      <c r="J30" s="164"/>
    </row>
    <row r="31" spans="1:12" s="3" customFormat="1" ht="18" customHeight="1" x14ac:dyDescent="0.15">
      <c r="B31" s="10"/>
      <c r="C31" s="165"/>
      <c r="D31" s="166"/>
      <c r="E31" s="166"/>
      <c r="F31" s="166"/>
      <c r="G31" s="166"/>
      <c r="H31" s="166"/>
      <c r="I31" s="166"/>
      <c r="J31" s="167"/>
    </row>
    <row r="32" spans="1:12" s="3" customFormat="1" ht="18" customHeight="1" x14ac:dyDescent="0.15"/>
    <row r="33" spans="2:10" s="3" customFormat="1" ht="21" customHeight="1" x14ac:dyDescent="0.15">
      <c r="B33" s="3" t="s">
        <v>25</v>
      </c>
      <c r="C33" s="6"/>
      <c r="D33" s="6"/>
      <c r="E33" s="6"/>
      <c r="F33" s="6"/>
      <c r="G33" s="6"/>
      <c r="H33" s="6"/>
      <c r="I33" s="6"/>
      <c r="J33" s="6"/>
    </row>
    <row r="34" spans="2:10" s="3" customFormat="1" ht="21" customHeight="1" x14ac:dyDescent="0.15">
      <c r="B34" s="3" t="s">
        <v>26</v>
      </c>
      <c r="C34" s="6"/>
      <c r="D34" s="6"/>
      <c r="E34" s="6"/>
      <c r="F34" s="6"/>
      <c r="G34" s="6"/>
      <c r="H34" s="6"/>
      <c r="I34" s="6"/>
      <c r="J34" s="6"/>
    </row>
    <row r="35" spans="2:10" s="3" customFormat="1" ht="21" customHeight="1" x14ac:dyDescent="0.15">
      <c r="B35" s="3" t="s">
        <v>27</v>
      </c>
      <c r="C35" s="6"/>
      <c r="D35" s="6"/>
      <c r="E35" s="6"/>
      <c r="F35" s="6"/>
      <c r="G35" s="6"/>
      <c r="H35" s="6"/>
      <c r="I35" s="6"/>
      <c r="J35" s="6"/>
    </row>
    <row r="36" spans="2:10" s="3" customFormat="1" ht="21" customHeight="1" x14ac:dyDescent="0.15">
      <c r="B36" s="3" t="s">
        <v>28</v>
      </c>
      <c r="C36" s="6"/>
      <c r="D36" s="6"/>
      <c r="E36" s="6"/>
      <c r="F36" s="6"/>
      <c r="G36" s="6"/>
      <c r="H36" s="6"/>
      <c r="I36" s="6"/>
      <c r="J36" s="6"/>
    </row>
    <row r="37" spans="2:10" s="3" customFormat="1" ht="21" customHeight="1" x14ac:dyDescent="0.15">
      <c r="B37" s="3" t="s">
        <v>29</v>
      </c>
      <c r="C37" s="6"/>
      <c r="D37" s="6"/>
      <c r="E37" s="6"/>
      <c r="F37" s="6"/>
      <c r="G37" s="6"/>
      <c r="H37" s="6"/>
      <c r="I37" s="6"/>
      <c r="J37" s="6"/>
    </row>
    <row r="38" spans="2:10" s="3" customFormat="1" ht="21" customHeight="1" x14ac:dyDescent="0.15">
      <c r="B38" s="3" t="s">
        <v>30</v>
      </c>
      <c r="C38" s="6"/>
      <c r="D38" s="6"/>
      <c r="E38" s="6"/>
      <c r="F38" s="6"/>
      <c r="G38" s="6"/>
      <c r="H38" s="6"/>
      <c r="I38" s="6"/>
      <c r="J38" s="6"/>
    </row>
    <row r="39" spans="2:10" s="3" customFormat="1" ht="21" customHeight="1" x14ac:dyDescent="0.15">
      <c r="B39" s="3" t="s">
        <v>31</v>
      </c>
      <c r="C39" s="6"/>
      <c r="D39" s="6"/>
      <c r="E39" s="6"/>
      <c r="F39" s="6"/>
      <c r="G39" s="6"/>
      <c r="H39" s="6"/>
      <c r="I39" s="6"/>
      <c r="J39" s="6"/>
    </row>
    <row r="40" spans="2:10" s="1" customFormat="1" ht="21" customHeight="1" x14ac:dyDescent="0.15">
      <c r="B40" s="3" t="s">
        <v>32</v>
      </c>
      <c r="C40" s="6"/>
      <c r="D40" s="6"/>
      <c r="E40" s="6"/>
      <c r="F40" s="6"/>
      <c r="G40" s="6"/>
      <c r="H40" s="6"/>
      <c r="I40" s="6"/>
      <c r="J40" s="6"/>
    </row>
    <row r="41" spans="2:10" s="1" customFormat="1" ht="21" customHeight="1" x14ac:dyDescent="0.15">
      <c r="B41" s="3" t="s">
        <v>33</v>
      </c>
      <c r="C41" s="6"/>
      <c r="D41" s="6"/>
      <c r="E41" s="6"/>
      <c r="F41" s="6"/>
      <c r="G41" s="6"/>
      <c r="H41" s="6"/>
      <c r="I41" s="6"/>
      <c r="J41" s="6"/>
    </row>
    <row r="42" spans="2:10" s="1" customFormat="1" ht="18" customHeight="1" x14ac:dyDescent="0.15">
      <c r="B42" s="6"/>
      <c r="C42" s="6"/>
      <c r="D42" s="6"/>
      <c r="E42" s="6"/>
      <c r="F42" s="6"/>
      <c r="G42" s="6"/>
      <c r="H42" s="6"/>
      <c r="I42" s="6"/>
      <c r="J42" s="6"/>
    </row>
    <row r="43" spans="2:10" s="1" customFormat="1" ht="18" customHeight="1" x14ac:dyDescent="0.15">
      <c r="B43" s="6"/>
      <c r="C43" s="6"/>
      <c r="D43" s="6"/>
      <c r="E43" s="6"/>
      <c r="F43" s="6"/>
      <c r="G43" s="6"/>
      <c r="H43" s="6"/>
      <c r="I43" s="6"/>
      <c r="J43" s="6"/>
    </row>
    <row r="44" spans="2:10" s="1" customFormat="1" ht="18" customHeight="1" x14ac:dyDescent="0.15"/>
    <row r="45" spans="2:10" s="1" customFormat="1" ht="18" customHeight="1" x14ac:dyDescent="0.15"/>
    <row r="46" spans="2:10" s="1" customFormat="1" ht="18" customHeight="1" x14ac:dyDescent="0.15"/>
    <row r="47" spans="2:10" s="1" customFormat="1" x14ac:dyDescent="0.15"/>
    <row r="48" spans="2:10" s="1" customFormat="1" x14ac:dyDescent="0.15"/>
    <row r="49" s="1" customFormat="1" x14ac:dyDescent="0.15"/>
    <row r="50" s="1" customFormat="1" x14ac:dyDescent="0.15"/>
    <row r="51" s="1" customFormat="1" x14ac:dyDescent="0.15"/>
    <row r="52" s="1" customFormat="1" x14ac:dyDescent="0.15"/>
  </sheetData>
  <mergeCells count="10">
    <mergeCell ref="A4:J4"/>
    <mergeCell ref="C6:J8"/>
    <mergeCell ref="C9:J13"/>
    <mergeCell ref="C14:J19"/>
    <mergeCell ref="C20:J26"/>
    <mergeCell ref="C27:J31"/>
    <mergeCell ref="L6:L8"/>
    <mergeCell ref="L9:L13"/>
    <mergeCell ref="L14:L19"/>
    <mergeCell ref="L20:L26"/>
  </mergeCells>
  <phoneticPr fontId="2"/>
  <pageMargins left="0.75" right="0.75" top="1" bottom="1"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2"/>
  <sheetViews>
    <sheetView zoomScale="115" zoomScaleNormal="115" workbookViewId="0">
      <selection activeCell="V15" sqref="V15"/>
    </sheetView>
  </sheetViews>
  <sheetFormatPr defaultColWidth="8.75" defaultRowHeight="13.5" x14ac:dyDescent="0.15"/>
  <cols>
    <col min="1" max="1" width="13.5" style="12" customWidth="1"/>
    <col min="2" max="11" width="8.75" style="12"/>
    <col min="12" max="12" width="10.125" style="12" bestFit="1" customWidth="1"/>
    <col min="13" max="16384" width="8.75" style="12"/>
  </cols>
  <sheetData>
    <row r="1" spans="1:22" x14ac:dyDescent="0.15">
      <c r="A1" s="12" t="s">
        <v>42</v>
      </c>
    </row>
    <row r="2" spans="1:22" ht="18.75" x14ac:dyDescent="0.15">
      <c r="A2" s="183" t="s">
        <v>43</v>
      </c>
      <c r="B2" s="183"/>
      <c r="C2" s="183"/>
      <c r="D2" s="183"/>
      <c r="E2" s="183"/>
      <c r="F2" s="183"/>
      <c r="G2" s="183"/>
      <c r="H2" s="183"/>
      <c r="I2" s="183"/>
      <c r="J2" s="183"/>
      <c r="K2" s="183"/>
      <c r="L2" s="183"/>
      <c r="M2" s="183"/>
      <c r="N2" s="183"/>
      <c r="O2" s="183"/>
      <c r="P2" s="183"/>
      <c r="Q2" s="183"/>
      <c r="R2" s="183"/>
      <c r="S2" s="183"/>
      <c r="T2" s="183"/>
      <c r="U2" s="183"/>
      <c r="V2" s="183"/>
    </row>
    <row r="4" spans="1:22" ht="24.95" customHeight="1" x14ac:dyDescent="0.15">
      <c r="A4" s="184" t="s">
        <v>44</v>
      </c>
      <c r="B4" s="184" t="s">
        <v>45</v>
      </c>
      <c r="C4" s="184"/>
      <c r="D4" s="184"/>
      <c r="E4" s="184"/>
      <c r="F4" s="184"/>
      <c r="G4" s="185" t="s">
        <v>48</v>
      </c>
      <c r="H4" s="184"/>
      <c r="I4" s="184"/>
      <c r="J4" s="184"/>
      <c r="K4" s="184"/>
      <c r="L4" s="180" t="s">
        <v>49</v>
      </c>
      <c r="M4" s="186" t="s">
        <v>50</v>
      </c>
      <c r="N4" s="187"/>
      <c r="O4" s="188" t="s">
        <v>52</v>
      </c>
      <c r="P4" s="190" t="s">
        <v>53</v>
      </c>
      <c r="Q4" s="190" t="s">
        <v>54</v>
      </c>
      <c r="R4" s="186" t="s">
        <v>55</v>
      </c>
      <c r="S4" s="192"/>
      <c r="T4" s="187"/>
      <c r="U4" s="180" t="s">
        <v>56</v>
      </c>
      <c r="V4" s="180" t="s">
        <v>14</v>
      </c>
    </row>
    <row r="5" spans="1:22" ht="53.1" customHeight="1" x14ac:dyDescent="0.15">
      <c r="A5" s="184"/>
      <c r="B5" s="15" t="s">
        <v>46</v>
      </c>
      <c r="C5" s="17" t="s">
        <v>76</v>
      </c>
      <c r="D5" s="15" t="s">
        <v>77</v>
      </c>
      <c r="E5" s="17" t="s">
        <v>47</v>
      </c>
      <c r="F5" s="15" t="s">
        <v>79</v>
      </c>
      <c r="G5" s="20" t="s">
        <v>46</v>
      </c>
      <c r="H5" s="15" t="s">
        <v>76</v>
      </c>
      <c r="I5" s="21" t="s">
        <v>77</v>
      </c>
      <c r="J5" s="15" t="s">
        <v>47</v>
      </c>
      <c r="K5" s="22" t="s">
        <v>78</v>
      </c>
      <c r="L5" s="181"/>
      <c r="M5" s="15" t="s">
        <v>80</v>
      </c>
      <c r="N5" s="15" t="s">
        <v>51</v>
      </c>
      <c r="O5" s="189"/>
      <c r="P5" s="191"/>
      <c r="Q5" s="191"/>
      <c r="R5" s="24" t="s">
        <v>82</v>
      </c>
      <c r="S5" s="15" t="s">
        <v>83</v>
      </c>
      <c r="T5" s="25" t="s">
        <v>0</v>
      </c>
      <c r="U5" s="181"/>
      <c r="V5" s="181"/>
    </row>
    <row r="6" spans="1:22" s="13" customFormat="1" ht="11.25" x14ac:dyDescent="0.15">
      <c r="A6" s="184"/>
      <c r="B6" s="16" t="s">
        <v>57</v>
      </c>
      <c r="C6" s="18" t="s">
        <v>58</v>
      </c>
      <c r="D6" s="16" t="s">
        <v>15</v>
      </c>
      <c r="E6" s="18" t="s">
        <v>59</v>
      </c>
      <c r="F6" s="16" t="s">
        <v>60</v>
      </c>
      <c r="G6" s="23" t="s">
        <v>61</v>
      </c>
      <c r="H6" s="16" t="s">
        <v>62</v>
      </c>
      <c r="I6" s="18" t="s">
        <v>63</v>
      </c>
      <c r="J6" s="16" t="s">
        <v>64</v>
      </c>
      <c r="K6" s="19" t="s">
        <v>65</v>
      </c>
      <c r="L6" s="16" t="s">
        <v>66</v>
      </c>
      <c r="M6" s="16" t="s">
        <v>67</v>
      </c>
      <c r="N6" s="16" t="s">
        <v>68</v>
      </c>
      <c r="O6" s="16" t="s">
        <v>69</v>
      </c>
      <c r="P6" s="16" t="s">
        <v>70</v>
      </c>
      <c r="Q6" s="16" t="s">
        <v>71</v>
      </c>
      <c r="R6" s="16" t="s">
        <v>72</v>
      </c>
      <c r="S6" s="16" t="s">
        <v>73</v>
      </c>
      <c r="T6" s="19" t="s">
        <v>74</v>
      </c>
      <c r="U6" s="16" t="s">
        <v>75</v>
      </c>
      <c r="V6" s="182"/>
    </row>
    <row r="7" spans="1:22" ht="45" customHeight="1" x14ac:dyDescent="0.15">
      <c r="A7" s="26" t="s">
        <v>81</v>
      </c>
      <c r="B7" s="29">
        <f>'別紙１　処遇改善報告書（病院）'!J31</f>
        <v>303000</v>
      </c>
      <c r="C7" s="101">
        <v>0</v>
      </c>
      <c r="D7" s="29">
        <f>B7-C7</f>
        <v>303000</v>
      </c>
      <c r="E7" s="29">
        <f>'別紙１　処遇改善報告書（病院）'!H31</f>
        <v>268000</v>
      </c>
      <c r="F7" s="29">
        <f>MIN(D7:E7)</f>
        <v>268000</v>
      </c>
      <c r="G7" s="29">
        <f>B7</f>
        <v>303000</v>
      </c>
      <c r="H7" s="29">
        <f>C7</f>
        <v>0</v>
      </c>
      <c r="I7" s="30">
        <f>G7-H7</f>
        <v>303000</v>
      </c>
      <c r="J7" s="30">
        <f>E7</f>
        <v>268000</v>
      </c>
      <c r="K7" s="30">
        <f>MIN(I7:J7)</f>
        <v>268000</v>
      </c>
      <c r="L7" s="31" t="s">
        <v>84</v>
      </c>
      <c r="M7" s="32" t="s">
        <v>85</v>
      </c>
      <c r="N7" s="32" t="s">
        <v>85</v>
      </c>
      <c r="O7" s="30">
        <f>ROUNDDOWN(K7,-3)</f>
        <v>268000</v>
      </c>
      <c r="P7" s="30">
        <v>0</v>
      </c>
      <c r="Q7" s="30">
        <f>O7-P7</f>
        <v>268000</v>
      </c>
      <c r="R7" s="30">
        <f>Q7</f>
        <v>268000</v>
      </c>
      <c r="S7" s="30">
        <v>0</v>
      </c>
      <c r="T7" s="30">
        <f>SUM(R7:S7)</f>
        <v>268000</v>
      </c>
      <c r="U7" s="33">
        <v>0</v>
      </c>
      <c r="V7" s="30"/>
    </row>
    <row r="8" spans="1:22" ht="45" customHeight="1" x14ac:dyDescent="0.15">
      <c r="A8" s="26"/>
      <c r="B8" s="27"/>
      <c r="C8" s="143" t="s">
        <v>214</v>
      </c>
      <c r="D8" s="28"/>
      <c r="E8" s="28"/>
      <c r="F8" s="28"/>
      <c r="G8" s="27"/>
      <c r="H8" s="27"/>
      <c r="I8" s="27"/>
      <c r="J8" s="27"/>
      <c r="K8" s="27"/>
      <c r="L8" s="27"/>
      <c r="M8" s="27"/>
      <c r="N8" s="27"/>
      <c r="O8" s="27"/>
      <c r="P8" s="27"/>
      <c r="Q8" s="27"/>
      <c r="R8" s="27"/>
      <c r="S8" s="27"/>
      <c r="T8" s="27"/>
      <c r="U8" s="27"/>
      <c r="V8" s="27"/>
    </row>
    <row r="9" spans="1:22" ht="45" customHeight="1" x14ac:dyDescent="0.15">
      <c r="A9" s="27"/>
      <c r="B9" s="27"/>
      <c r="C9" s="27"/>
      <c r="D9" s="28"/>
      <c r="E9" s="28"/>
      <c r="F9" s="28"/>
      <c r="G9" s="27"/>
      <c r="H9" s="27"/>
      <c r="I9" s="27"/>
      <c r="J9" s="27"/>
      <c r="K9" s="27"/>
      <c r="L9" s="27"/>
      <c r="M9" s="27"/>
      <c r="N9" s="27"/>
      <c r="O9" s="27"/>
      <c r="P9" s="27"/>
      <c r="Q9" s="27"/>
      <c r="R9" s="27"/>
      <c r="S9" s="27"/>
      <c r="T9" s="27"/>
      <c r="U9" s="27"/>
      <c r="V9" s="27"/>
    </row>
    <row r="10" spans="1:22" ht="45" customHeight="1" x14ac:dyDescent="0.15">
      <c r="A10" s="27"/>
      <c r="B10" s="27"/>
      <c r="C10" s="27"/>
      <c r="D10" s="28"/>
      <c r="E10" s="28"/>
      <c r="F10" s="28"/>
      <c r="G10" s="27"/>
      <c r="H10" s="27"/>
      <c r="I10" s="27"/>
      <c r="J10" s="27"/>
      <c r="K10" s="27"/>
      <c r="L10" s="27"/>
      <c r="M10" s="27"/>
      <c r="N10" s="27"/>
      <c r="O10" s="27"/>
      <c r="P10" s="27"/>
      <c r="Q10" s="27"/>
      <c r="R10" s="27"/>
      <c r="S10" s="27"/>
      <c r="T10" s="27"/>
      <c r="U10" s="27"/>
      <c r="V10" s="27"/>
    </row>
    <row r="11" spans="1:22" ht="45" customHeight="1" x14ac:dyDescent="0.15">
      <c r="A11" s="27"/>
      <c r="B11" s="27"/>
      <c r="C11" s="27"/>
      <c r="D11" s="28"/>
      <c r="E11" s="28"/>
      <c r="F11" s="28"/>
      <c r="G11" s="27"/>
      <c r="H11" s="27"/>
      <c r="I11" s="27"/>
      <c r="J11" s="27"/>
      <c r="K11" s="27"/>
      <c r="L11" s="27"/>
      <c r="M11" s="27"/>
      <c r="N11" s="27"/>
      <c r="O11" s="27"/>
      <c r="P11" s="27"/>
      <c r="Q11" s="27"/>
      <c r="R11" s="27"/>
      <c r="S11" s="27"/>
      <c r="T11" s="27"/>
      <c r="U11" s="27"/>
      <c r="V11" s="27"/>
    </row>
    <row r="12" spans="1:22" ht="45" customHeight="1" x14ac:dyDescent="0.15">
      <c r="A12" s="14" t="s">
        <v>1</v>
      </c>
      <c r="B12" s="118">
        <f>SUM(B7:B11)</f>
        <v>303000</v>
      </c>
      <c r="C12" s="118">
        <f t="shared" ref="C12:U12" si="0">SUM(C7:C11)</f>
        <v>0</v>
      </c>
      <c r="D12" s="118">
        <f t="shared" si="0"/>
        <v>303000</v>
      </c>
      <c r="E12" s="118">
        <f t="shared" si="0"/>
        <v>268000</v>
      </c>
      <c r="F12" s="118">
        <f t="shared" si="0"/>
        <v>268000</v>
      </c>
      <c r="G12" s="118">
        <f t="shared" si="0"/>
        <v>303000</v>
      </c>
      <c r="H12" s="118">
        <f t="shared" si="0"/>
        <v>0</v>
      </c>
      <c r="I12" s="118">
        <f t="shared" si="0"/>
        <v>303000</v>
      </c>
      <c r="J12" s="118">
        <f t="shared" si="0"/>
        <v>268000</v>
      </c>
      <c r="K12" s="118">
        <f t="shared" si="0"/>
        <v>268000</v>
      </c>
      <c r="L12" s="118"/>
      <c r="M12" s="118"/>
      <c r="N12" s="118"/>
      <c r="O12" s="118">
        <f t="shared" si="0"/>
        <v>268000</v>
      </c>
      <c r="P12" s="118">
        <f t="shared" si="0"/>
        <v>0</v>
      </c>
      <c r="Q12" s="118">
        <f t="shared" si="0"/>
        <v>268000</v>
      </c>
      <c r="R12" s="118">
        <f t="shared" si="0"/>
        <v>268000</v>
      </c>
      <c r="S12" s="118">
        <f t="shared" si="0"/>
        <v>0</v>
      </c>
      <c r="T12" s="118">
        <f t="shared" si="0"/>
        <v>268000</v>
      </c>
      <c r="U12" s="118">
        <f t="shared" si="0"/>
        <v>0</v>
      </c>
      <c r="V12" s="118"/>
    </row>
  </sheetData>
  <mergeCells count="12">
    <mergeCell ref="V4:V6"/>
    <mergeCell ref="A2:V2"/>
    <mergeCell ref="B4:F4"/>
    <mergeCell ref="G4:K4"/>
    <mergeCell ref="L4:L5"/>
    <mergeCell ref="M4:N4"/>
    <mergeCell ref="A4:A6"/>
    <mergeCell ref="O4:O5"/>
    <mergeCell ref="P4:P5"/>
    <mergeCell ref="Q4:Q5"/>
    <mergeCell ref="R4:T4"/>
    <mergeCell ref="U4:U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0"/>
  <sheetViews>
    <sheetView view="pageBreakPreview" zoomScale="130" zoomScaleNormal="130" zoomScaleSheetLayoutView="130" workbookViewId="0">
      <selection activeCell="P12" sqref="P12"/>
    </sheetView>
  </sheetViews>
  <sheetFormatPr defaultColWidth="8.75" defaultRowHeight="13.5" x14ac:dyDescent="0.15"/>
  <cols>
    <col min="1" max="9" width="11.875" style="12" customWidth="1"/>
    <col min="10" max="13" width="8.75" style="12"/>
    <col min="14" max="14" width="9.875" style="12" customWidth="1"/>
    <col min="15" max="15" width="3.625" style="12" customWidth="1"/>
    <col min="16" max="16384" width="8.75" style="12"/>
  </cols>
  <sheetData>
    <row r="1" spans="1:14" ht="14.25" x14ac:dyDescent="0.15">
      <c r="A1" s="34" t="s">
        <v>86</v>
      </c>
    </row>
    <row r="2" spans="1:14" ht="14.25" x14ac:dyDescent="0.15">
      <c r="A2" s="34"/>
    </row>
    <row r="3" spans="1:14" ht="17.25" x14ac:dyDescent="0.15">
      <c r="A3" s="193" t="s">
        <v>87</v>
      </c>
      <c r="B3" s="193"/>
      <c r="C3" s="193"/>
      <c r="D3" s="193"/>
      <c r="E3" s="193"/>
      <c r="F3" s="193"/>
      <c r="G3" s="193"/>
      <c r="H3" s="193"/>
      <c r="I3" s="193"/>
      <c r="J3" s="193"/>
      <c r="K3" s="193"/>
    </row>
    <row r="5" spans="1:14" s="34" customFormat="1" ht="14.25" x14ac:dyDescent="0.15">
      <c r="A5" s="194" t="s">
        <v>169</v>
      </c>
      <c r="B5" s="194"/>
      <c r="C5" s="194"/>
      <c r="D5" s="194"/>
      <c r="E5" s="194"/>
      <c r="F5" s="194"/>
    </row>
    <row r="6" spans="1:14" s="34" customFormat="1" ht="14.25" x14ac:dyDescent="0.15"/>
    <row r="7" spans="1:14" s="34" customFormat="1" ht="20.100000000000001" customHeight="1" x14ac:dyDescent="0.15">
      <c r="A7" s="34" t="s">
        <v>9</v>
      </c>
      <c r="K7" s="39" t="s">
        <v>98</v>
      </c>
    </row>
    <row r="8" spans="1:14" s="34" customFormat="1" ht="20.100000000000001" customHeight="1" x14ac:dyDescent="0.15">
      <c r="A8" s="195" t="s">
        <v>88</v>
      </c>
      <c r="B8" s="195"/>
      <c r="C8" s="195"/>
      <c r="D8" s="195"/>
      <c r="E8" s="195" t="s">
        <v>90</v>
      </c>
      <c r="F8" s="195"/>
      <c r="G8" s="195" t="s">
        <v>93</v>
      </c>
      <c r="H8" s="195" t="s">
        <v>94</v>
      </c>
      <c r="I8" s="195"/>
      <c r="J8" s="195" t="s">
        <v>14</v>
      </c>
      <c r="K8" s="195"/>
    </row>
    <row r="9" spans="1:14" s="34" customFormat="1" ht="20.100000000000001" customHeight="1" x14ac:dyDescent="0.15">
      <c r="A9" s="36" t="s">
        <v>10</v>
      </c>
      <c r="B9" s="36" t="s">
        <v>11</v>
      </c>
      <c r="C9" s="36" t="s">
        <v>89</v>
      </c>
      <c r="D9" s="36" t="s">
        <v>12</v>
      </c>
      <c r="E9" s="37" t="s">
        <v>91</v>
      </c>
      <c r="F9" s="37" t="s">
        <v>92</v>
      </c>
      <c r="G9" s="195"/>
      <c r="H9" s="37" t="s">
        <v>95</v>
      </c>
      <c r="I9" s="37" t="s">
        <v>96</v>
      </c>
      <c r="J9" s="195"/>
      <c r="K9" s="195"/>
    </row>
    <row r="10" spans="1:14" s="34" customFormat="1" ht="50.1" customHeight="1" x14ac:dyDescent="0.15">
      <c r="A10" s="98"/>
      <c r="B10" s="98"/>
      <c r="C10" s="98"/>
      <c r="D10" s="103" t="s">
        <v>150</v>
      </c>
      <c r="E10" s="106">
        <v>268000</v>
      </c>
      <c r="F10" s="40"/>
      <c r="G10" s="94">
        <f>保福１の30号様式!O7</f>
        <v>268000</v>
      </c>
      <c r="H10" s="40">
        <v>0</v>
      </c>
      <c r="I10" s="94">
        <f>G10</f>
        <v>268000</v>
      </c>
      <c r="J10" s="199" t="s">
        <v>216</v>
      </c>
      <c r="K10" s="200"/>
      <c r="L10" s="196" t="s">
        <v>219</v>
      </c>
      <c r="M10" s="197"/>
      <c r="N10" s="197"/>
    </row>
    <row r="11" spans="1:14" s="34" customFormat="1" ht="51" customHeight="1" x14ac:dyDescent="0.15">
      <c r="A11" s="98"/>
      <c r="B11" s="98"/>
      <c r="C11" s="98"/>
      <c r="D11" s="103" t="s">
        <v>218</v>
      </c>
      <c r="E11" s="106">
        <v>35000</v>
      </c>
      <c r="F11" s="40"/>
      <c r="G11" s="106">
        <f>G19-G10</f>
        <v>35000</v>
      </c>
      <c r="H11" s="107">
        <f>G11</f>
        <v>35000</v>
      </c>
      <c r="I11" s="94">
        <v>0</v>
      </c>
      <c r="J11" s="199" t="s">
        <v>217</v>
      </c>
      <c r="K11" s="200"/>
      <c r="L11" s="197"/>
      <c r="M11" s="197"/>
      <c r="N11" s="197"/>
    </row>
    <row r="12" spans="1:14" s="34" customFormat="1" ht="50.1" customHeight="1" x14ac:dyDescent="0.15">
      <c r="A12" s="195" t="s">
        <v>149</v>
      </c>
      <c r="B12" s="195"/>
      <c r="C12" s="195"/>
      <c r="D12" s="195"/>
      <c r="E12" s="94">
        <f>SUM(E10:E11)</f>
        <v>303000</v>
      </c>
      <c r="F12" s="94">
        <f t="shared" ref="F12:I12" si="0">SUM(F10:F11)</f>
        <v>0</v>
      </c>
      <c r="G12" s="94">
        <f>SUM(G10:G11)</f>
        <v>303000</v>
      </c>
      <c r="H12" s="94">
        <f t="shared" si="0"/>
        <v>35000</v>
      </c>
      <c r="I12" s="94">
        <f t="shared" si="0"/>
        <v>268000</v>
      </c>
      <c r="J12" s="199" t="s">
        <v>215</v>
      </c>
      <c r="K12" s="200"/>
      <c r="L12" s="197"/>
      <c r="M12" s="197"/>
      <c r="N12" s="197"/>
    </row>
    <row r="13" spans="1:14" s="34" customFormat="1" ht="14.25" x14ac:dyDescent="0.15">
      <c r="K13" s="39"/>
      <c r="L13" s="197"/>
      <c r="M13" s="197"/>
      <c r="N13" s="197"/>
    </row>
    <row r="14" spans="1:14" s="34" customFormat="1" ht="20.45" customHeight="1" x14ac:dyDescent="0.15">
      <c r="A14" s="34" t="s">
        <v>13</v>
      </c>
      <c r="E14" s="35"/>
      <c r="F14" s="35"/>
      <c r="K14" s="39" t="s">
        <v>98</v>
      </c>
      <c r="L14" s="197"/>
      <c r="M14" s="197"/>
      <c r="N14" s="197"/>
    </row>
    <row r="15" spans="1:14" s="34" customFormat="1" ht="20.45" customHeight="1" x14ac:dyDescent="0.15">
      <c r="A15" s="195" t="s">
        <v>88</v>
      </c>
      <c r="B15" s="195"/>
      <c r="C15" s="195"/>
      <c r="D15" s="195"/>
      <c r="E15" s="195" t="s">
        <v>90</v>
      </c>
      <c r="F15" s="195"/>
      <c r="G15" s="195" t="s">
        <v>93</v>
      </c>
      <c r="H15" s="195" t="s">
        <v>94</v>
      </c>
      <c r="I15" s="195"/>
      <c r="J15" s="195" t="s">
        <v>56</v>
      </c>
      <c r="K15" s="195" t="s">
        <v>14</v>
      </c>
      <c r="L15" s="197"/>
      <c r="M15" s="197"/>
      <c r="N15" s="197"/>
    </row>
    <row r="16" spans="1:14" s="34" customFormat="1" ht="20.45" customHeight="1" x14ac:dyDescent="0.15">
      <c r="A16" s="36" t="s">
        <v>10</v>
      </c>
      <c r="B16" s="36" t="s">
        <v>11</v>
      </c>
      <c r="C16" s="36" t="s">
        <v>89</v>
      </c>
      <c r="D16" s="36" t="s">
        <v>12</v>
      </c>
      <c r="E16" s="36" t="s">
        <v>91</v>
      </c>
      <c r="F16" s="36" t="s">
        <v>92</v>
      </c>
      <c r="G16" s="195"/>
      <c r="H16" s="36" t="s">
        <v>97</v>
      </c>
      <c r="I16" s="36" t="s">
        <v>143</v>
      </c>
      <c r="J16" s="195"/>
      <c r="K16" s="195"/>
      <c r="L16" s="197"/>
      <c r="M16" s="197"/>
      <c r="N16" s="197"/>
    </row>
    <row r="17" spans="1:15" s="34" customFormat="1" ht="50.1" customHeight="1" x14ac:dyDescent="0.15">
      <c r="A17" s="95"/>
      <c r="B17" s="95"/>
      <c r="C17" s="95"/>
      <c r="D17" s="104" t="s">
        <v>151</v>
      </c>
      <c r="E17" s="108">
        <v>303000</v>
      </c>
      <c r="F17" s="40"/>
      <c r="G17" s="96">
        <f>'別紙１　処遇改善報告書（病院）'!J31</f>
        <v>303000</v>
      </c>
      <c r="H17" s="97">
        <f>G17</f>
        <v>303000</v>
      </c>
      <c r="I17" s="38">
        <v>0</v>
      </c>
      <c r="J17" s="38">
        <v>0</v>
      </c>
      <c r="K17" s="38"/>
      <c r="L17" s="197"/>
      <c r="M17" s="197"/>
      <c r="N17" s="197"/>
    </row>
    <row r="18" spans="1:15" s="34" customFormat="1" ht="50.1" customHeight="1" x14ac:dyDescent="0.15">
      <c r="A18" s="95"/>
      <c r="B18" s="95"/>
      <c r="C18" s="95"/>
      <c r="D18" s="95"/>
      <c r="E18" s="95"/>
      <c r="F18" s="40"/>
      <c r="G18" s="96"/>
      <c r="H18" s="97"/>
      <c r="I18" s="38"/>
      <c r="J18" s="38"/>
      <c r="K18" s="38"/>
      <c r="L18" s="197"/>
      <c r="M18" s="197"/>
      <c r="N18" s="197"/>
    </row>
    <row r="19" spans="1:15" s="34" customFormat="1" ht="50.1" customHeight="1" x14ac:dyDescent="0.15">
      <c r="A19" s="201" t="s">
        <v>149</v>
      </c>
      <c r="B19" s="202"/>
      <c r="C19" s="202"/>
      <c r="D19" s="202"/>
      <c r="E19" s="105">
        <f>SUM(E17:E18)</f>
        <v>303000</v>
      </c>
      <c r="F19" s="105">
        <f t="shared" ref="F19:J19" si="1">SUM(F17:F18)</f>
        <v>0</v>
      </c>
      <c r="G19" s="105">
        <f t="shared" si="1"/>
        <v>303000</v>
      </c>
      <c r="H19" s="105">
        <f t="shared" si="1"/>
        <v>303000</v>
      </c>
      <c r="I19" s="102">
        <f t="shared" si="1"/>
        <v>0</v>
      </c>
      <c r="J19" s="102">
        <f t="shared" si="1"/>
        <v>0</v>
      </c>
      <c r="K19" s="144" t="s">
        <v>215</v>
      </c>
      <c r="L19" s="197"/>
      <c r="M19" s="197"/>
      <c r="N19" s="197"/>
    </row>
    <row r="20" spans="1:15" s="34" customFormat="1" ht="14.25" x14ac:dyDescent="0.15"/>
    <row r="21" spans="1:15" s="34" customFormat="1" ht="20.45" customHeight="1" x14ac:dyDescent="0.15">
      <c r="A21" s="34" t="s">
        <v>99</v>
      </c>
    </row>
    <row r="22" spans="1:15" s="34" customFormat="1" ht="20.45" customHeight="1" x14ac:dyDescent="0.15">
      <c r="A22" s="198" t="s">
        <v>230</v>
      </c>
      <c r="B22" s="198"/>
      <c r="C22" s="198"/>
      <c r="M22" s="109"/>
    </row>
    <row r="23" spans="1:15" s="34" customFormat="1" ht="20.45" customHeight="1" x14ac:dyDescent="0.15">
      <c r="M23" s="109"/>
      <c r="O23" s="41"/>
    </row>
    <row r="24" spans="1:15" s="34" customFormat="1" ht="20.45" customHeight="1" x14ac:dyDescent="0.15">
      <c r="F24" s="99" t="s">
        <v>100</v>
      </c>
      <c r="G24" s="99"/>
      <c r="H24" s="145" t="s">
        <v>231</v>
      </c>
      <c r="I24" s="99"/>
      <c r="J24" s="99"/>
      <c r="M24" s="109" t="s">
        <v>146</v>
      </c>
    </row>
    <row r="25" spans="1:15" s="34" customFormat="1" ht="14.25" x14ac:dyDescent="0.15"/>
    <row r="26" spans="1:15" s="34" customFormat="1" ht="14.25" x14ac:dyDescent="0.15"/>
    <row r="27" spans="1:15" s="34" customFormat="1" ht="14.25" x14ac:dyDescent="0.15"/>
    <row r="28" spans="1:15" s="34" customFormat="1" ht="14.25" x14ac:dyDescent="0.15"/>
    <row r="29" spans="1:15" s="34" customFormat="1" ht="14.25" x14ac:dyDescent="0.15"/>
    <row r="30" spans="1:15" s="34" customFormat="1" ht="14.25" x14ac:dyDescent="0.15"/>
    <row r="31" spans="1:15" s="34" customFormat="1" ht="14.25" x14ac:dyDescent="0.15"/>
    <row r="32" spans="1:15" s="34" customFormat="1" ht="14.25" x14ac:dyDescent="0.15"/>
    <row r="33" s="34" customFormat="1" ht="14.25" x14ac:dyDescent="0.15"/>
    <row r="34" s="34" customFormat="1" ht="14.25" x14ac:dyDescent="0.15"/>
    <row r="35" s="34" customFormat="1" ht="14.25" x14ac:dyDescent="0.15"/>
    <row r="36" s="34" customFormat="1" ht="14.25" x14ac:dyDescent="0.15"/>
    <row r="37" s="34" customFormat="1" ht="14.25" x14ac:dyDescent="0.15"/>
    <row r="38" s="34" customFormat="1" ht="14.25" x14ac:dyDescent="0.15"/>
    <row r="39" s="34" customFormat="1" ht="14.25" x14ac:dyDescent="0.15"/>
    <row r="40" s="34" customFormat="1" ht="14.25" x14ac:dyDescent="0.15"/>
  </sheetData>
  <mergeCells count="20">
    <mergeCell ref="L10:N19"/>
    <mergeCell ref="A22:C22"/>
    <mergeCell ref="J10:K10"/>
    <mergeCell ref="A15:D15"/>
    <mergeCell ref="E15:F15"/>
    <mergeCell ref="G15:G16"/>
    <mergeCell ref="H15:I15"/>
    <mergeCell ref="J15:J16"/>
    <mergeCell ref="K15:K16"/>
    <mergeCell ref="J11:K11"/>
    <mergeCell ref="A12:D12"/>
    <mergeCell ref="J12:K12"/>
    <mergeCell ref="A19:D19"/>
    <mergeCell ref="A3:K3"/>
    <mergeCell ref="A5:F5"/>
    <mergeCell ref="A8:D8"/>
    <mergeCell ref="E8:F8"/>
    <mergeCell ref="G8:G9"/>
    <mergeCell ref="H8:I8"/>
    <mergeCell ref="J8:K9"/>
  </mergeCells>
  <phoneticPr fontId="2"/>
  <printOptions horizontalCentere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8"/>
  <sheetViews>
    <sheetView workbookViewId="0">
      <selection activeCell="L11" sqref="L11"/>
    </sheetView>
  </sheetViews>
  <sheetFormatPr defaultColWidth="9.875" defaultRowHeight="13.5" x14ac:dyDescent="0.15"/>
  <cols>
    <col min="1" max="1" width="2" style="42" customWidth="1"/>
    <col min="2" max="2" width="36.625" style="42" customWidth="1"/>
    <col min="3" max="3" width="12.875" style="42" customWidth="1"/>
    <col min="4" max="4" width="17.125" style="42" customWidth="1"/>
    <col min="5" max="5" width="17.75" style="42" customWidth="1"/>
    <col min="6" max="6" width="19.875" style="42" customWidth="1"/>
    <col min="7" max="7" width="16.625" style="42" customWidth="1"/>
    <col min="8" max="8" width="19.125" style="42" customWidth="1"/>
    <col min="9" max="9" width="6.125" style="42" customWidth="1"/>
    <col min="10" max="10" width="19.125" style="42" customWidth="1"/>
    <col min="11" max="16384" width="9.875" style="42"/>
  </cols>
  <sheetData>
    <row r="1" spans="1:14" x14ac:dyDescent="0.15">
      <c r="A1" s="42" t="s">
        <v>101</v>
      </c>
    </row>
    <row r="2" spans="1:14" ht="14.25" thickBot="1" x14ac:dyDescent="0.2"/>
    <row r="3" spans="1:14" ht="24.75" customHeight="1" thickBot="1" x14ac:dyDescent="0.2">
      <c r="A3" s="43" t="s">
        <v>102</v>
      </c>
      <c r="B3" s="43"/>
      <c r="C3" s="43"/>
      <c r="D3" s="43"/>
      <c r="E3" s="43"/>
      <c r="F3" s="44" t="s">
        <v>103</v>
      </c>
      <c r="G3" s="207">
        <v>1000000000</v>
      </c>
      <c r="H3" s="208"/>
      <c r="I3" s="45"/>
      <c r="J3" s="45"/>
    </row>
    <row r="4" spans="1:14" ht="18.75" thickBot="1" x14ac:dyDescent="0.2">
      <c r="A4" s="46"/>
      <c r="B4" s="46"/>
      <c r="D4" s="46"/>
      <c r="F4" s="44" t="s">
        <v>104</v>
      </c>
      <c r="G4" s="209" t="s">
        <v>232</v>
      </c>
      <c r="H4" s="210"/>
      <c r="I4" s="210"/>
      <c r="J4" s="211"/>
    </row>
    <row r="5" spans="1:14" ht="20.25" customHeight="1" thickBot="1" x14ac:dyDescent="0.2">
      <c r="A5" s="46"/>
    </row>
    <row r="6" spans="1:14" ht="81" x14ac:dyDescent="0.15">
      <c r="A6" s="47"/>
      <c r="B6" s="48" t="s">
        <v>105</v>
      </c>
      <c r="C6" s="49" t="s">
        <v>106</v>
      </c>
      <c r="D6" s="49" t="s">
        <v>107</v>
      </c>
      <c r="E6" s="49" t="s">
        <v>108</v>
      </c>
      <c r="F6" s="50" t="s">
        <v>109</v>
      </c>
      <c r="G6" s="51" t="s">
        <v>110</v>
      </c>
      <c r="H6" s="52" t="s">
        <v>111</v>
      </c>
      <c r="J6" s="53" t="s">
        <v>112</v>
      </c>
    </row>
    <row r="7" spans="1:14" ht="34.5" customHeight="1" x14ac:dyDescent="0.15">
      <c r="A7" s="54" t="s">
        <v>113</v>
      </c>
      <c r="B7" s="55"/>
      <c r="C7" s="56">
        <v>20</v>
      </c>
      <c r="D7" s="110">
        <v>32</v>
      </c>
      <c r="E7" s="58">
        <f>ROUNDUP(D7/C7,0)*5</f>
        <v>10</v>
      </c>
      <c r="F7" s="111">
        <v>6</v>
      </c>
      <c r="G7" s="60">
        <f>IF(F7&lt;&gt;"",ROUND(MIN(E7,F7),1)*4,0)</f>
        <v>24</v>
      </c>
      <c r="H7" s="61">
        <f>G7*6990</f>
        <v>167760</v>
      </c>
      <c r="I7" s="62"/>
      <c r="J7" s="112">
        <f>7*4*6000+750*4*7</f>
        <v>189000</v>
      </c>
    </row>
    <row r="8" spans="1:14" ht="34.5" customHeight="1" x14ac:dyDescent="0.15">
      <c r="A8" s="54" t="s">
        <v>114</v>
      </c>
      <c r="B8" s="55"/>
      <c r="C8" s="56">
        <v>20</v>
      </c>
      <c r="D8" s="57"/>
      <c r="E8" s="58">
        <f t="shared" ref="E8:E27" si="0">ROUNDUP(D8/C8,0)*5</f>
        <v>0</v>
      </c>
      <c r="F8" s="59"/>
      <c r="G8" s="60">
        <f t="shared" ref="G8:G15" si="1">IF(F8&lt;&gt;"",ROUND(MIN(E8,F8),1)*4,0)</f>
        <v>0</v>
      </c>
      <c r="H8" s="61">
        <f t="shared" ref="H8:H27" si="2">G8*6990</f>
        <v>0</v>
      </c>
      <c r="I8" s="62"/>
      <c r="J8" s="63"/>
    </row>
    <row r="9" spans="1:14" ht="34.5" customHeight="1" x14ac:dyDescent="0.15">
      <c r="A9" s="212" t="s">
        <v>115</v>
      </c>
      <c r="B9" s="213"/>
      <c r="C9" s="56">
        <v>30</v>
      </c>
      <c r="D9" s="57"/>
      <c r="E9" s="58">
        <f t="shared" si="0"/>
        <v>0</v>
      </c>
      <c r="F9" s="59"/>
      <c r="G9" s="60">
        <f>IF(F9&lt;&gt;"",ROUND(MIN(E9,F9),1)*4,0)</f>
        <v>0</v>
      </c>
      <c r="H9" s="61">
        <f t="shared" si="2"/>
        <v>0</v>
      </c>
      <c r="I9" s="62"/>
      <c r="J9" s="63"/>
    </row>
    <row r="10" spans="1:14" ht="34.5" customHeight="1" x14ac:dyDescent="0.15">
      <c r="A10" s="54" t="s">
        <v>116</v>
      </c>
      <c r="B10" s="55"/>
      <c r="C10" s="56">
        <v>20</v>
      </c>
      <c r="D10" s="57"/>
      <c r="E10" s="58">
        <f t="shared" si="0"/>
        <v>0</v>
      </c>
      <c r="F10" s="59"/>
      <c r="G10" s="60">
        <f t="shared" si="1"/>
        <v>0</v>
      </c>
      <c r="H10" s="61">
        <f t="shared" si="2"/>
        <v>0</v>
      </c>
      <c r="I10" s="62"/>
      <c r="J10" s="63"/>
    </row>
    <row r="11" spans="1:14" ht="34.5" customHeight="1" x14ac:dyDescent="0.15">
      <c r="A11" s="54" t="s">
        <v>117</v>
      </c>
      <c r="B11" s="55"/>
      <c r="C11" s="56">
        <v>30</v>
      </c>
      <c r="D11" s="57"/>
      <c r="E11" s="58">
        <f t="shared" si="0"/>
        <v>0</v>
      </c>
      <c r="F11" s="59"/>
      <c r="G11" s="60">
        <f t="shared" si="1"/>
        <v>0</v>
      </c>
      <c r="H11" s="61">
        <f t="shared" si="2"/>
        <v>0</v>
      </c>
      <c r="I11" s="62"/>
      <c r="J11" s="63"/>
    </row>
    <row r="12" spans="1:14" ht="34.5" customHeight="1" x14ac:dyDescent="0.15">
      <c r="A12" s="54" t="s">
        <v>118</v>
      </c>
      <c r="B12" s="55"/>
      <c r="C12" s="56">
        <v>30</v>
      </c>
      <c r="D12" s="57"/>
      <c r="E12" s="58">
        <f t="shared" si="0"/>
        <v>0</v>
      </c>
      <c r="F12" s="59"/>
      <c r="G12" s="60">
        <f t="shared" si="1"/>
        <v>0</v>
      </c>
      <c r="H12" s="61">
        <f t="shared" si="2"/>
        <v>0</v>
      </c>
      <c r="I12" s="62"/>
      <c r="J12" s="63"/>
    </row>
    <row r="13" spans="1:14" ht="34.5" customHeight="1" x14ac:dyDescent="0.15">
      <c r="A13" s="54" t="s">
        <v>119</v>
      </c>
      <c r="B13" s="55"/>
      <c r="C13" s="56">
        <v>25</v>
      </c>
      <c r="D13" s="57"/>
      <c r="E13" s="58">
        <f t="shared" si="0"/>
        <v>0</v>
      </c>
      <c r="F13" s="59"/>
      <c r="G13" s="60">
        <f t="shared" si="1"/>
        <v>0</v>
      </c>
      <c r="H13" s="61">
        <f t="shared" si="2"/>
        <v>0</v>
      </c>
      <c r="I13" s="62"/>
      <c r="J13" s="63"/>
    </row>
    <row r="14" spans="1:14" ht="34.5" customHeight="1" x14ac:dyDescent="0.15">
      <c r="A14" s="54" t="s">
        <v>120</v>
      </c>
      <c r="B14" s="55"/>
      <c r="C14" s="64">
        <v>37.5</v>
      </c>
      <c r="D14" s="57"/>
      <c r="E14" s="58">
        <f t="shared" si="0"/>
        <v>0</v>
      </c>
      <c r="F14" s="59"/>
      <c r="G14" s="60">
        <f t="shared" si="1"/>
        <v>0</v>
      </c>
      <c r="H14" s="61">
        <f t="shared" si="2"/>
        <v>0</v>
      </c>
      <c r="I14" s="62"/>
      <c r="J14" s="63"/>
    </row>
    <row r="15" spans="1:14" ht="34.5" customHeight="1" x14ac:dyDescent="0.15">
      <c r="A15" s="212" t="s">
        <v>121</v>
      </c>
      <c r="B15" s="213"/>
      <c r="C15" s="56">
        <v>30</v>
      </c>
      <c r="D15" s="57"/>
      <c r="E15" s="58">
        <f t="shared" si="0"/>
        <v>0</v>
      </c>
      <c r="F15" s="59"/>
      <c r="G15" s="60">
        <f t="shared" si="1"/>
        <v>0</v>
      </c>
      <c r="H15" s="61">
        <f t="shared" si="2"/>
        <v>0</v>
      </c>
      <c r="I15" s="62"/>
      <c r="J15" s="63"/>
    </row>
    <row r="16" spans="1:14" customFormat="1" ht="20.25" customHeight="1" x14ac:dyDescent="0.15">
      <c r="A16" s="65" t="s">
        <v>122</v>
      </c>
      <c r="B16" s="55"/>
      <c r="C16" s="66"/>
      <c r="D16" s="67"/>
      <c r="E16" s="68"/>
      <c r="F16" s="69"/>
      <c r="G16" s="70"/>
      <c r="H16" s="71"/>
      <c r="I16" s="62"/>
      <c r="J16" s="72"/>
      <c r="K16" s="42"/>
      <c r="L16" s="42"/>
      <c r="M16" s="42"/>
      <c r="N16" s="42"/>
    </row>
    <row r="17" spans="1:14" customFormat="1" ht="34.5" customHeight="1" x14ac:dyDescent="0.15">
      <c r="A17" s="73"/>
      <c r="B17" s="74" t="s">
        <v>123</v>
      </c>
      <c r="C17" s="56">
        <v>25</v>
      </c>
      <c r="D17" s="57"/>
      <c r="E17" s="58">
        <f t="shared" si="0"/>
        <v>0</v>
      </c>
      <c r="F17" s="59"/>
      <c r="G17" s="60">
        <f t="shared" ref="G17:G20" si="3">IF(F17&lt;&gt;"",ROUND(MIN(E17,F17),1)*4,0)</f>
        <v>0</v>
      </c>
      <c r="H17" s="61">
        <f t="shared" si="2"/>
        <v>0</v>
      </c>
      <c r="I17" s="62"/>
      <c r="J17" s="63"/>
      <c r="K17" s="42"/>
      <c r="L17" s="42"/>
      <c r="M17" s="42"/>
      <c r="N17" s="42"/>
    </row>
    <row r="18" spans="1:14" customFormat="1" ht="34.5" customHeight="1" x14ac:dyDescent="0.15">
      <c r="A18" s="73"/>
      <c r="B18" s="74" t="s">
        <v>124</v>
      </c>
      <c r="C18" s="56">
        <v>50</v>
      </c>
      <c r="D18" s="57"/>
      <c r="E18" s="58">
        <f t="shared" si="0"/>
        <v>0</v>
      </c>
      <c r="F18" s="59"/>
      <c r="G18" s="60">
        <f t="shared" si="3"/>
        <v>0</v>
      </c>
      <c r="H18" s="61">
        <f t="shared" si="2"/>
        <v>0</v>
      </c>
      <c r="I18" s="62"/>
      <c r="J18" s="63"/>
      <c r="K18" s="42"/>
      <c r="L18" s="42"/>
      <c r="M18" s="42"/>
      <c r="N18" s="42"/>
    </row>
    <row r="19" spans="1:14" customFormat="1" ht="34.5" customHeight="1" x14ac:dyDescent="0.15">
      <c r="A19" s="73"/>
      <c r="B19" s="75" t="s">
        <v>125</v>
      </c>
      <c r="C19" s="56">
        <v>50</v>
      </c>
      <c r="D19" s="57"/>
      <c r="E19" s="58">
        <f t="shared" si="0"/>
        <v>0</v>
      </c>
      <c r="F19" s="59"/>
      <c r="G19" s="60">
        <f t="shared" si="3"/>
        <v>0</v>
      </c>
      <c r="H19" s="61">
        <f t="shared" si="2"/>
        <v>0</v>
      </c>
      <c r="I19" s="62"/>
      <c r="J19" s="63"/>
      <c r="K19" s="42"/>
      <c r="L19" s="42"/>
      <c r="M19" s="42"/>
      <c r="N19" s="42"/>
    </row>
    <row r="20" spans="1:14" customFormat="1" ht="34.5" customHeight="1" x14ac:dyDescent="0.15">
      <c r="A20" s="76"/>
      <c r="B20" s="75" t="s">
        <v>126</v>
      </c>
      <c r="C20" s="56">
        <v>75</v>
      </c>
      <c r="D20" s="57"/>
      <c r="E20" s="58">
        <f t="shared" si="0"/>
        <v>0</v>
      </c>
      <c r="F20" s="59"/>
      <c r="G20" s="60">
        <f t="shared" si="3"/>
        <v>0</v>
      </c>
      <c r="H20" s="61">
        <f t="shared" si="2"/>
        <v>0</v>
      </c>
      <c r="I20" s="62"/>
      <c r="J20" s="63"/>
      <c r="K20" s="42"/>
      <c r="L20" s="42"/>
      <c r="M20" s="42"/>
      <c r="N20" s="42"/>
    </row>
    <row r="21" spans="1:14" ht="34.5" customHeight="1" x14ac:dyDescent="0.15">
      <c r="A21" s="212" t="s">
        <v>127</v>
      </c>
      <c r="B21" s="213"/>
      <c r="C21" s="56">
        <v>10</v>
      </c>
      <c r="D21" s="57"/>
      <c r="E21" s="58">
        <f t="shared" si="0"/>
        <v>0</v>
      </c>
      <c r="F21" s="59"/>
      <c r="G21" s="60">
        <f>IF(F21&lt;&gt;"",ROUND(MIN(E21,F21),1)*4,0)</f>
        <v>0</v>
      </c>
      <c r="H21" s="61">
        <f>G21*6990</f>
        <v>0</v>
      </c>
      <c r="I21" s="62"/>
      <c r="J21" s="63"/>
    </row>
    <row r="22" spans="1:14" customFormat="1" ht="20.25" customHeight="1" x14ac:dyDescent="0.15">
      <c r="A22" s="65" t="s">
        <v>128</v>
      </c>
      <c r="B22" s="55"/>
      <c r="C22" s="66"/>
      <c r="D22" s="67"/>
      <c r="E22" s="68"/>
      <c r="F22" s="69"/>
      <c r="G22" s="70"/>
      <c r="H22" s="71"/>
      <c r="I22" s="62"/>
      <c r="J22" s="72"/>
      <c r="K22" s="42"/>
      <c r="L22" s="42"/>
      <c r="M22" s="42"/>
      <c r="N22" s="42"/>
    </row>
    <row r="23" spans="1:14" customFormat="1" ht="34.5" customHeight="1" x14ac:dyDescent="0.15">
      <c r="A23" s="73"/>
      <c r="B23" s="75" t="s">
        <v>129</v>
      </c>
      <c r="C23" s="56">
        <v>30</v>
      </c>
      <c r="D23" s="110">
        <v>20</v>
      </c>
      <c r="E23" s="58">
        <f t="shared" si="0"/>
        <v>5</v>
      </c>
      <c r="F23" s="111">
        <v>3.6</v>
      </c>
      <c r="G23" s="60">
        <f t="shared" ref="G23:G27" si="4">IF(F23&lt;&gt;"",ROUND(MIN(E23,F23),1)*4,0)</f>
        <v>14.4</v>
      </c>
      <c r="H23" s="61">
        <f t="shared" si="2"/>
        <v>100656</v>
      </c>
      <c r="I23" s="62"/>
      <c r="J23" s="112">
        <f>3*4000*4+3*500*4</f>
        <v>54000</v>
      </c>
      <c r="K23" s="42"/>
      <c r="L23" s="42"/>
      <c r="M23" s="42"/>
      <c r="N23" s="42"/>
    </row>
    <row r="24" spans="1:14" customFormat="1" ht="34.5" customHeight="1" x14ac:dyDescent="0.15">
      <c r="A24" s="73"/>
      <c r="B24" s="75" t="s">
        <v>130</v>
      </c>
      <c r="C24" s="56">
        <v>50</v>
      </c>
      <c r="D24" s="57"/>
      <c r="E24" s="58">
        <f t="shared" si="0"/>
        <v>0</v>
      </c>
      <c r="F24" s="59"/>
      <c r="G24" s="60">
        <f t="shared" si="4"/>
        <v>0</v>
      </c>
      <c r="H24" s="61">
        <f t="shared" si="2"/>
        <v>0</v>
      </c>
      <c r="I24" s="62"/>
      <c r="J24" s="63"/>
      <c r="K24" s="42"/>
      <c r="L24" s="42"/>
      <c r="M24" s="42"/>
      <c r="N24" s="42"/>
    </row>
    <row r="25" spans="1:14" customFormat="1" ht="34.5" customHeight="1" x14ac:dyDescent="0.15">
      <c r="A25" s="76"/>
      <c r="B25" s="75" t="s">
        <v>131</v>
      </c>
      <c r="C25" s="56">
        <v>75</v>
      </c>
      <c r="D25" s="57"/>
      <c r="E25" s="58">
        <f t="shared" si="0"/>
        <v>0</v>
      </c>
      <c r="F25" s="59"/>
      <c r="G25" s="60">
        <f t="shared" si="4"/>
        <v>0</v>
      </c>
      <c r="H25" s="61">
        <f t="shared" si="2"/>
        <v>0</v>
      </c>
      <c r="I25" s="62"/>
      <c r="J25" s="63"/>
      <c r="K25" s="42"/>
      <c r="L25" s="42"/>
      <c r="M25" s="42"/>
      <c r="N25" s="42"/>
    </row>
    <row r="26" spans="1:14" customFormat="1" ht="34.5" customHeight="1" x14ac:dyDescent="0.15">
      <c r="A26" s="214" t="s">
        <v>132</v>
      </c>
      <c r="B26" s="215"/>
      <c r="C26" s="56">
        <v>30</v>
      </c>
      <c r="D26" s="57"/>
      <c r="E26" s="58">
        <f t="shared" si="0"/>
        <v>0</v>
      </c>
      <c r="F26" s="59"/>
      <c r="G26" s="60">
        <f t="shared" si="4"/>
        <v>0</v>
      </c>
      <c r="H26" s="61">
        <f t="shared" si="2"/>
        <v>0</v>
      </c>
      <c r="I26" s="62"/>
      <c r="J26" s="63"/>
      <c r="K26" s="42"/>
      <c r="L26" s="42"/>
      <c r="M26" s="42"/>
      <c r="N26" s="42"/>
    </row>
    <row r="27" spans="1:14" customFormat="1" ht="34.5" customHeight="1" thickBot="1" x14ac:dyDescent="0.2">
      <c r="A27" s="203" t="s">
        <v>133</v>
      </c>
      <c r="B27" s="204"/>
      <c r="C27" s="77">
        <v>25</v>
      </c>
      <c r="D27" s="78"/>
      <c r="E27" s="79">
        <f t="shared" si="0"/>
        <v>0</v>
      </c>
      <c r="F27" s="80"/>
      <c r="G27" s="81">
        <f t="shared" si="4"/>
        <v>0</v>
      </c>
      <c r="H27" s="82">
        <f t="shared" si="2"/>
        <v>0</v>
      </c>
      <c r="I27" s="62"/>
      <c r="J27" s="83"/>
      <c r="K27" s="42"/>
      <c r="L27" s="42"/>
      <c r="M27" s="42"/>
      <c r="N27" s="42"/>
    </row>
    <row r="28" spans="1:14" ht="11.25" customHeight="1" thickBot="1" x14ac:dyDescent="0.2">
      <c r="D28" s="62"/>
      <c r="E28" s="62"/>
      <c r="F28" s="62"/>
      <c r="G28" s="62"/>
      <c r="H28" s="84"/>
      <c r="I28" s="62"/>
      <c r="J28" s="84"/>
    </row>
    <row r="29" spans="1:14" customFormat="1" ht="34.5" customHeight="1" thickBot="1" x14ac:dyDescent="0.2">
      <c r="A29" s="205" t="s">
        <v>134</v>
      </c>
      <c r="B29" s="206"/>
      <c r="C29" s="85"/>
      <c r="D29" s="86"/>
      <c r="E29" s="87"/>
      <c r="F29" s="113">
        <v>6</v>
      </c>
      <c r="G29" s="87"/>
      <c r="H29" s="87"/>
      <c r="I29" s="62"/>
      <c r="J29" s="114">
        <f>5*4*3000</f>
        <v>60000</v>
      </c>
      <c r="K29" s="42"/>
      <c r="L29" s="42"/>
      <c r="M29" s="42"/>
      <c r="N29" s="42"/>
    </row>
    <row r="30" spans="1:14" ht="6.75" customHeight="1" thickBot="1" x14ac:dyDescent="0.2">
      <c r="D30" s="62"/>
      <c r="E30" s="62"/>
      <c r="F30" s="62"/>
      <c r="G30" s="62"/>
      <c r="H30" s="62"/>
      <c r="I30" s="62"/>
      <c r="J30" s="62"/>
    </row>
    <row r="31" spans="1:14" ht="26.25" customHeight="1" thickBot="1" x14ac:dyDescent="0.2">
      <c r="D31" s="62"/>
      <c r="E31" s="88" t="s">
        <v>135</v>
      </c>
      <c r="F31" s="89">
        <f>ROUND(SUM(F7:F29),1)</f>
        <v>15.6</v>
      </c>
      <c r="G31" s="88" t="s">
        <v>135</v>
      </c>
      <c r="H31" s="90">
        <f>ROUNDDOWN(SUM(H7:H29),-3)</f>
        <v>268000</v>
      </c>
      <c r="I31" s="88" t="s">
        <v>135</v>
      </c>
      <c r="J31" s="91">
        <f>SUM(J7:J29)</f>
        <v>303000</v>
      </c>
    </row>
    <row r="32" spans="1:14" ht="21" customHeight="1" x14ac:dyDescent="0.15">
      <c r="A32" s="42" t="s">
        <v>136</v>
      </c>
      <c r="G32" s="92"/>
      <c r="H32" s="93"/>
      <c r="I32" s="92"/>
      <c r="J32" s="93"/>
    </row>
    <row r="33" spans="1:10" ht="21" customHeight="1" x14ac:dyDescent="0.15">
      <c r="A33" s="42" t="s">
        <v>137</v>
      </c>
      <c r="G33" s="92"/>
      <c r="H33" s="93"/>
      <c r="I33" s="92"/>
      <c r="J33" s="93"/>
    </row>
    <row r="34" spans="1:10" ht="21" customHeight="1" x14ac:dyDescent="0.15">
      <c r="A34" s="42" t="s">
        <v>138</v>
      </c>
    </row>
    <row r="35" spans="1:10" ht="21" customHeight="1" x14ac:dyDescent="0.15">
      <c r="A35" s="62" t="s">
        <v>139</v>
      </c>
      <c r="B35" s="62"/>
      <c r="C35" s="62"/>
      <c r="D35" s="62"/>
      <c r="E35" s="62"/>
      <c r="F35" s="62"/>
      <c r="G35" s="62"/>
      <c r="H35" s="62"/>
      <c r="I35" s="62"/>
      <c r="J35" s="62"/>
    </row>
    <row r="36" spans="1:10" ht="21" customHeight="1" x14ac:dyDescent="0.15">
      <c r="A36" s="62" t="s">
        <v>140</v>
      </c>
      <c r="B36" s="62"/>
      <c r="C36" s="62"/>
      <c r="D36" s="62"/>
      <c r="E36" s="62"/>
      <c r="F36" s="62"/>
      <c r="G36" s="62"/>
      <c r="H36" s="62"/>
      <c r="I36" s="62"/>
      <c r="J36" s="62"/>
    </row>
    <row r="37" spans="1:10" ht="21" customHeight="1" x14ac:dyDescent="0.15">
      <c r="A37" s="42" t="s">
        <v>141</v>
      </c>
    </row>
    <row r="38" spans="1:10" ht="21" customHeight="1" x14ac:dyDescent="0.15">
      <c r="A38" s="42" t="s">
        <v>142</v>
      </c>
    </row>
  </sheetData>
  <mergeCells count="8">
    <mergeCell ref="A27:B27"/>
    <mergeCell ref="A29:B29"/>
    <mergeCell ref="G3:H3"/>
    <mergeCell ref="G4:J4"/>
    <mergeCell ref="A9:B9"/>
    <mergeCell ref="A15:B15"/>
    <mergeCell ref="A21:B21"/>
    <mergeCell ref="A26:B26"/>
  </mergeCells>
  <phoneticPr fontId="2"/>
  <dataValidations count="1">
    <dataValidation type="custom" allowBlank="1" showInputMessage="1" showErrorMessage="1" sqref="C22:H22 C16:H16">
      <formula1>""""""</formula1>
    </dataValidation>
  </dataValidations>
  <pageMargins left="0.70866141732283472" right="0.70866141732283472" top="0.74803149606299213" bottom="0.74803149606299213" header="0.31496062992125984" footer="0.31496062992125984"/>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50"/>
  <sheetViews>
    <sheetView showZeros="0" zoomScale="115" zoomScaleNormal="115" workbookViewId="0">
      <selection activeCell="D2" sqref="D2"/>
    </sheetView>
  </sheetViews>
  <sheetFormatPr defaultColWidth="8.75" defaultRowHeight="14.25" x14ac:dyDescent="0.2"/>
  <cols>
    <col min="1" max="1" width="55.375" style="119" customWidth="1"/>
    <col min="2" max="2" width="15.25" style="119" customWidth="1"/>
    <col min="3" max="6" width="17" style="119" customWidth="1"/>
    <col min="7" max="7" width="16.5" style="119" customWidth="1"/>
    <col min="8" max="8" width="14.125" style="119" customWidth="1"/>
    <col min="9" max="16384" width="8.75" style="119"/>
  </cols>
  <sheetData>
    <row r="1" spans="1:9" ht="35.1" customHeight="1" x14ac:dyDescent="0.2">
      <c r="A1" s="217" t="s">
        <v>170</v>
      </c>
      <c r="B1" s="217"/>
      <c r="C1" s="217"/>
      <c r="D1" s="217"/>
      <c r="E1" s="217"/>
      <c r="F1" s="217"/>
      <c r="G1" s="217"/>
      <c r="H1" s="217"/>
    </row>
    <row r="2" spans="1:9" s="121" customFormat="1" ht="22.5" customHeight="1" x14ac:dyDescent="0.15">
      <c r="A2" s="120" t="s">
        <v>171</v>
      </c>
      <c r="H2" s="122">
        <v>121</v>
      </c>
    </row>
    <row r="3" spans="1:9" s="121" customFormat="1" ht="20.100000000000001" customHeight="1" x14ac:dyDescent="0.15">
      <c r="A3" s="218" t="s">
        <v>172</v>
      </c>
      <c r="B3" s="218" t="s">
        <v>173</v>
      </c>
      <c r="C3" s="220" t="s">
        <v>174</v>
      </c>
      <c r="D3" s="220"/>
      <c r="E3" s="220"/>
      <c r="F3" s="220"/>
      <c r="G3" s="221" t="s">
        <v>175</v>
      </c>
      <c r="H3" s="221" t="s">
        <v>176</v>
      </c>
    </row>
    <row r="4" spans="1:9" s="121" customFormat="1" ht="20.100000000000001" customHeight="1" x14ac:dyDescent="0.15">
      <c r="A4" s="219"/>
      <c r="B4" s="219"/>
      <c r="C4" s="123" t="s">
        <v>177</v>
      </c>
      <c r="D4" s="123" t="s">
        <v>178</v>
      </c>
      <c r="E4" s="123" t="s">
        <v>179</v>
      </c>
      <c r="F4" s="123" t="s">
        <v>180</v>
      </c>
      <c r="G4" s="220"/>
      <c r="H4" s="220"/>
    </row>
    <row r="5" spans="1:9" s="121" customFormat="1" ht="22.5" customHeight="1" x14ac:dyDescent="0.15">
      <c r="A5" s="134" t="s">
        <v>187</v>
      </c>
      <c r="B5" s="135" t="s">
        <v>209</v>
      </c>
      <c r="C5" s="131">
        <f>33*29</f>
        <v>957</v>
      </c>
      <c r="D5" s="131">
        <f>32*31</f>
        <v>992</v>
      </c>
      <c r="E5" s="131">
        <f>31*30</f>
        <v>930</v>
      </c>
      <c r="F5" s="131">
        <f>29*31</f>
        <v>899</v>
      </c>
      <c r="G5" s="132">
        <f>SUM(C5:F5)</f>
        <v>3778</v>
      </c>
      <c r="H5" s="132">
        <f t="shared" ref="H5:H21" si="0">ROUNDUP(G5/$H$2,0)</f>
        <v>32</v>
      </c>
      <c r="I5" s="142" t="s">
        <v>211</v>
      </c>
    </row>
    <row r="6" spans="1:9" ht="22.5" customHeight="1" x14ac:dyDescent="0.2">
      <c r="A6" s="134" t="s">
        <v>201</v>
      </c>
      <c r="B6" s="135" t="s">
        <v>210</v>
      </c>
      <c r="C6" s="131">
        <f>20*29</f>
        <v>580</v>
      </c>
      <c r="D6" s="131">
        <f>19*31</f>
        <v>589</v>
      </c>
      <c r="E6" s="131">
        <f>20*30</f>
        <v>600</v>
      </c>
      <c r="F6" s="131">
        <f>18*31</f>
        <v>558</v>
      </c>
      <c r="G6" s="132">
        <f t="shared" ref="G6:G21" si="1">SUM(C6:F6)</f>
        <v>2327</v>
      </c>
      <c r="H6" s="132">
        <f t="shared" si="0"/>
        <v>20</v>
      </c>
      <c r="I6" s="142" t="s">
        <v>211</v>
      </c>
    </row>
    <row r="7" spans="1:9" ht="22.5" customHeight="1" x14ac:dyDescent="0.2">
      <c r="A7" s="134"/>
      <c r="B7" s="135"/>
      <c r="C7" s="131"/>
      <c r="D7" s="131"/>
      <c r="E7" s="131"/>
      <c r="F7" s="131"/>
      <c r="G7" s="132">
        <f t="shared" si="1"/>
        <v>0</v>
      </c>
      <c r="H7" s="132">
        <f t="shared" si="0"/>
        <v>0</v>
      </c>
    </row>
    <row r="8" spans="1:9" ht="22.5" customHeight="1" x14ac:dyDescent="0.2">
      <c r="A8" s="134"/>
      <c r="B8" s="135"/>
      <c r="C8" s="131"/>
      <c r="D8" s="131"/>
      <c r="E8" s="131"/>
      <c r="F8" s="131"/>
      <c r="G8" s="132">
        <f t="shared" si="1"/>
        <v>0</v>
      </c>
      <c r="H8" s="132">
        <f t="shared" si="0"/>
        <v>0</v>
      </c>
    </row>
    <row r="9" spans="1:9" ht="22.5" customHeight="1" x14ac:dyDescent="0.2">
      <c r="A9" s="134"/>
      <c r="B9" s="135"/>
      <c r="C9" s="131"/>
      <c r="D9" s="131"/>
      <c r="E9" s="131"/>
      <c r="F9" s="131"/>
      <c r="G9" s="132">
        <f t="shared" si="1"/>
        <v>0</v>
      </c>
      <c r="H9" s="132">
        <f t="shared" si="0"/>
        <v>0</v>
      </c>
    </row>
    <row r="10" spans="1:9" ht="22.5" customHeight="1" x14ac:dyDescent="0.2">
      <c r="A10" s="134"/>
      <c r="B10" s="135"/>
      <c r="C10" s="131"/>
      <c r="D10" s="131"/>
      <c r="E10" s="131"/>
      <c r="F10" s="131"/>
      <c r="G10" s="132">
        <f t="shared" si="1"/>
        <v>0</v>
      </c>
      <c r="H10" s="132">
        <f t="shared" si="0"/>
        <v>0</v>
      </c>
    </row>
    <row r="11" spans="1:9" ht="22.5" customHeight="1" x14ac:dyDescent="0.2">
      <c r="A11" s="134"/>
      <c r="B11" s="135"/>
      <c r="C11" s="131"/>
      <c r="D11" s="131"/>
      <c r="E11" s="131"/>
      <c r="F11" s="131"/>
      <c r="G11" s="132">
        <f t="shared" si="1"/>
        <v>0</v>
      </c>
      <c r="H11" s="132">
        <f t="shared" si="0"/>
        <v>0</v>
      </c>
    </row>
    <row r="12" spans="1:9" ht="22.5" customHeight="1" x14ac:dyDescent="0.2">
      <c r="A12" s="134"/>
      <c r="B12" s="135"/>
      <c r="C12" s="131"/>
      <c r="D12" s="131"/>
      <c r="E12" s="131"/>
      <c r="F12" s="131"/>
      <c r="G12" s="132">
        <f t="shared" si="1"/>
        <v>0</v>
      </c>
      <c r="H12" s="132">
        <f t="shared" si="0"/>
        <v>0</v>
      </c>
    </row>
    <row r="13" spans="1:9" ht="22.5" customHeight="1" x14ac:dyDescent="0.2">
      <c r="A13" s="134"/>
      <c r="B13" s="135"/>
      <c r="C13" s="131"/>
      <c r="D13" s="131"/>
      <c r="E13" s="131"/>
      <c r="F13" s="131"/>
      <c r="G13" s="132">
        <f t="shared" si="1"/>
        <v>0</v>
      </c>
      <c r="H13" s="132">
        <f t="shared" si="0"/>
        <v>0</v>
      </c>
    </row>
    <row r="14" spans="1:9" ht="22.5" customHeight="1" x14ac:dyDescent="0.2">
      <c r="A14" s="134"/>
      <c r="B14" s="135"/>
      <c r="C14" s="131"/>
      <c r="D14" s="131"/>
      <c r="E14" s="131"/>
      <c r="F14" s="131"/>
      <c r="G14" s="132">
        <f t="shared" si="1"/>
        <v>0</v>
      </c>
      <c r="H14" s="132">
        <f t="shared" si="0"/>
        <v>0</v>
      </c>
    </row>
    <row r="15" spans="1:9" ht="22.5" customHeight="1" x14ac:dyDescent="0.2">
      <c r="A15" s="134"/>
      <c r="B15" s="135"/>
      <c r="C15" s="131"/>
      <c r="D15" s="131"/>
      <c r="E15" s="131"/>
      <c r="F15" s="131"/>
      <c r="G15" s="132">
        <f t="shared" si="1"/>
        <v>0</v>
      </c>
      <c r="H15" s="132">
        <f t="shared" si="0"/>
        <v>0</v>
      </c>
    </row>
    <row r="16" spans="1:9" ht="22.5" customHeight="1" x14ac:dyDescent="0.2">
      <c r="A16" s="134"/>
      <c r="B16" s="135"/>
      <c r="C16" s="131"/>
      <c r="D16" s="131"/>
      <c r="E16" s="131"/>
      <c r="F16" s="131"/>
      <c r="G16" s="132">
        <f t="shared" si="1"/>
        <v>0</v>
      </c>
      <c r="H16" s="132">
        <f t="shared" si="0"/>
        <v>0</v>
      </c>
    </row>
    <row r="17" spans="1:8" ht="22.5" customHeight="1" x14ac:dyDescent="0.2">
      <c r="A17" s="134"/>
      <c r="B17" s="135"/>
      <c r="C17" s="131"/>
      <c r="D17" s="131"/>
      <c r="E17" s="131"/>
      <c r="F17" s="131"/>
      <c r="G17" s="132">
        <f t="shared" si="1"/>
        <v>0</v>
      </c>
      <c r="H17" s="132">
        <f t="shared" si="0"/>
        <v>0</v>
      </c>
    </row>
    <row r="18" spans="1:8" ht="22.5" customHeight="1" x14ac:dyDescent="0.2">
      <c r="A18" s="134"/>
      <c r="B18" s="135"/>
      <c r="C18" s="131"/>
      <c r="D18" s="131"/>
      <c r="E18" s="131"/>
      <c r="F18" s="131"/>
      <c r="G18" s="132">
        <f t="shared" si="1"/>
        <v>0</v>
      </c>
      <c r="H18" s="132">
        <f t="shared" si="0"/>
        <v>0</v>
      </c>
    </row>
    <row r="19" spans="1:8" ht="22.5" customHeight="1" x14ac:dyDescent="0.2">
      <c r="A19" s="134"/>
      <c r="B19" s="135"/>
      <c r="C19" s="131"/>
      <c r="D19" s="131"/>
      <c r="E19" s="131"/>
      <c r="F19" s="131"/>
      <c r="G19" s="132">
        <f t="shared" si="1"/>
        <v>0</v>
      </c>
      <c r="H19" s="132">
        <f t="shared" si="0"/>
        <v>0</v>
      </c>
    </row>
    <row r="20" spans="1:8" ht="22.5" customHeight="1" x14ac:dyDescent="0.2">
      <c r="A20" s="134"/>
      <c r="B20" s="135"/>
      <c r="C20" s="131"/>
      <c r="D20" s="131"/>
      <c r="E20" s="131"/>
      <c r="F20" s="131"/>
      <c r="G20" s="132">
        <f t="shared" si="1"/>
        <v>0</v>
      </c>
      <c r="H20" s="132">
        <f t="shared" si="0"/>
        <v>0</v>
      </c>
    </row>
    <row r="21" spans="1:8" ht="22.5" customHeight="1" thickBot="1" x14ac:dyDescent="0.25">
      <c r="A21" s="136"/>
      <c r="B21" s="138"/>
      <c r="C21" s="139"/>
      <c r="D21" s="139"/>
      <c r="E21" s="139"/>
      <c r="F21" s="139"/>
      <c r="G21" s="133">
        <f t="shared" si="1"/>
        <v>0</v>
      </c>
      <c r="H21" s="133">
        <f t="shared" si="0"/>
        <v>0</v>
      </c>
    </row>
    <row r="22" spans="1:8" ht="22.5" customHeight="1" thickTop="1" x14ac:dyDescent="0.2">
      <c r="A22" s="137" t="s">
        <v>181</v>
      </c>
      <c r="B22" s="137"/>
      <c r="C22" s="140"/>
      <c r="D22" s="140"/>
      <c r="E22" s="140"/>
      <c r="F22" s="140"/>
      <c r="G22" s="140"/>
      <c r="H22" s="140">
        <f>SUM(H5:H21)</f>
        <v>52</v>
      </c>
    </row>
    <row r="24" spans="1:8" ht="22.5" customHeight="1" x14ac:dyDescent="0.2">
      <c r="A24" s="120" t="s">
        <v>182</v>
      </c>
      <c r="B24" s="121"/>
      <c r="C24" s="121"/>
      <c r="D24" s="121"/>
      <c r="E24" s="121"/>
      <c r="F24" s="121"/>
      <c r="G24" s="121"/>
    </row>
    <row r="25" spans="1:8" ht="23.1" customHeight="1" x14ac:dyDescent="0.2">
      <c r="A25" s="218" t="s">
        <v>172</v>
      </c>
      <c r="B25" s="218" t="s">
        <v>173</v>
      </c>
      <c r="C25" s="220" t="s">
        <v>183</v>
      </c>
      <c r="D25" s="220"/>
      <c r="E25" s="220"/>
      <c r="F25" s="220"/>
      <c r="G25" s="221" t="s">
        <v>184</v>
      </c>
    </row>
    <row r="26" spans="1:8" ht="23.1" customHeight="1" x14ac:dyDescent="0.2">
      <c r="A26" s="219"/>
      <c r="B26" s="219"/>
      <c r="C26" s="123" t="s">
        <v>177</v>
      </c>
      <c r="D26" s="123" t="s">
        <v>178</v>
      </c>
      <c r="E26" s="123" t="s">
        <v>179</v>
      </c>
      <c r="F26" s="123" t="s">
        <v>180</v>
      </c>
      <c r="G26" s="220"/>
    </row>
    <row r="27" spans="1:8" ht="23.1" customHeight="1" x14ac:dyDescent="0.2">
      <c r="A27" s="126" t="str">
        <f t="shared" ref="A27:B42" si="2">A5</f>
        <v>A101　　療養病棟入院基本料</v>
      </c>
      <c r="B27" s="127" t="str">
        <f t="shared" si="2"/>
        <v>Ａ病棟</v>
      </c>
      <c r="C27" s="124">
        <v>6.5</v>
      </c>
      <c r="D27" s="124">
        <v>5.75</v>
      </c>
      <c r="E27" s="124">
        <v>5.8</v>
      </c>
      <c r="F27" s="124">
        <v>5.8</v>
      </c>
      <c r="G27" s="128">
        <f>ROUND(SUM(C27:F27)/4,1)</f>
        <v>6</v>
      </c>
      <c r="H27" s="142" t="s">
        <v>213</v>
      </c>
    </row>
    <row r="28" spans="1:8" ht="23.1" customHeight="1" x14ac:dyDescent="0.2">
      <c r="A28" s="126" t="str">
        <f t="shared" si="2"/>
        <v>A214　　看護補助加算１</v>
      </c>
      <c r="B28" s="127" t="str">
        <f t="shared" si="2"/>
        <v>Ｂ病棟</v>
      </c>
      <c r="C28" s="125">
        <v>3.2</v>
      </c>
      <c r="D28" s="125">
        <v>3.5</v>
      </c>
      <c r="E28" s="125">
        <v>3.85</v>
      </c>
      <c r="F28" s="125">
        <v>3.85</v>
      </c>
      <c r="G28" s="128">
        <f t="shared" ref="G28:G43" si="3">ROUND(SUM(C28:F28)/4,1)</f>
        <v>3.6</v>
      </c>
      <c r="H28" s="141" t="s">
        <v>213</v>
      </c>
    </row>
    <row r="29" spans="1:8" ht="23.1" customHeight="1" x14ac:dyDescent="0.2">
      <c r="A29" s="126">
        <f t="shared" si="2"/>
        <v>0</v>
      </c>
      <c r="B29" s="127">
        <f t="shared" si="2"/>
        <v>0</v>
      </c>
      <c r="C29" s="125"/>
      <c r="D29" s="125"/>
      <c r="E29" s="125"/>
      <c r="F29" s="125"/>
      <c r="G29" s="128">
        <f t="shared" si="3"/>
        <v>0</v>
      </c>
    </row>
    <row r="30" spans="1:8" ht="23.1" customHeight="1" x14ac:dyDescent="0.2">
      <c r="A30" s="126">
        <f t="shared" si="2"/>
        <v>0</v>
      </c>
      <c r="B30" s="127">
        <f t="shared" si="2"/>
        <v>0</v>
      </c>
      <c r="C30" s="125"/>
      <c r="D30" s="125"/>
      <c r="E30" s="125"/>
      <c r="F30" s="125"/>
      <c r="G30" s="128">
        <f t="shared" si="3"/>
        <v>0</v>
      </c>
    </row>
    <row r="31" spans="1:8" ht="23.1" customHeight="1" x14ac:dyDescent="0.2">
      <c r="A31" s="126">
        <f t="shared" si="2"/>
        <v>0</v>
      </c>
      <c r="B31" s="127">
        <f t="shared" si="2"/>
        <v>0</v>
      </c>
      <c r="C31" s="125"/>
      <c r="D31" s="125"/>
      <c r="E31" s="125"/>
      <c r="F31" s="125"/>
      <c r="G31" s="128">
        <f t="shared" si="3"/>
        <v>0</v>
      </c>
    </row>
    <row r="32" spans="1:8" ht="23.1" customHeight="1" x14ac:dyDescent="0.2">
      <c r="A32" s="126">
        <f t="shared" si="2"/>
        <v>0</v>
      </c>
      <c r="B32" s="127">
        <f t="shared" si="2"/>
        <v>0</v>
      </c>
      <c r="C32" s="125"/>
      <c r="D32" s="125"/>
      <c r="E32" s="125"/>
      <c r="F32" s="125"/>
      <c r="G32" s="128">
        <f t="shared" si="3"/>
        <v>0</v>
      </c>
    </row>
    <row r="33" spans="1:7" ht="23.1" customHeight="1" x14ac:dyDescent="0.2">
      <c r="A33" s="126">
        <f t="shared" si="2"/>
        <v>0</v>
      </c>
      <c r="B33" s="127">
        <f t="shared" si="2"/>
        <v>0</v>
      </c>
      <c r="C33" s="125"/>
      <c r="D33" s="125"/>
      <c r="E33" s="125"/>
      <c r="F33" s="125"/>
      <c r="G33" s="128">
        <f t="shared" si="3"/>
        <v>0</v>
      </c>
    </row>
    <row r="34" spans="1:7" ht="23.1" customHeight="1" x14ac:dyDescent="0.2">
      <c r="A34" s="126">
        <f t="shared" si="2"/>
        <v>0</v>
      </c>
      <c r="B34" s="127">
        <f t="shared" si="2"/>
        <v>0</v>
      </c>
      <c r="C34" s="125"/>
      <c r="D34" s="125"/>
      <c r="E34" s="125"/>
      <c r="F34" s="125"/>
      <c r="G34" s="128">
        <f t="shared" si="3"/>
        <v>0</v>
      </c>
    </row>
    <row r="35" spans="1:7" ht="23.1" customHeight="1" x14ac:dyDescent="0.2">
      <c r="A35" s="126">
        <f t="shared" si="2"/>
        <v>0</v>
      </c>
      <c r="B35" s="127">
        <f t="shared" si="2"/>
        <v>0</v>
      </c>
      <c r="C35" s="125"/>
      <c r="D35" s="125"/>
      <c r="E35" s="125"/>
      <c r="F35" s="125"/>
      <c r="G35" s="128">
        <f t="shared" si="3"/>
        <v>0</v>
      </c>
    </row>
    <row r="36" spans="1:7" ht="23.1" customHeight="1" x14ac:dyDescent="0.2">
      <c r="A36" s="126">
        <f t="shared" si="2"/>
        <v>0</v>
      </c>
      <c r="B36" s="127">
        <f t="shared" si="2"/>
        <v>0</v>
      </c>
      <c r="C36" s="125"/>
      <c r="D36" s="125"/>
      <c r="E36" s="125"/>
      <c r="F36" s="125"/>
      <c r="G36" s="128">
        <f t="shared" si="3"/>
        <v>0</v>
      </c>
    </row>
    <row r="37" spans="1:7" ht="23.1" customHeight="1" x14ac:dyDescent="0.2">
      <c r="A37" s="126">
        <f t="shared" si="2"/>
        <v>0</v>
      </c>
      <c r="B37" s="127">
        <f t="shared" si="2"/>
        <v>0</v>
      </c>
      <c r="C37" s="125"/>
      <c r="D37" s="125"/>
      <c r="E37" s="125"/>
      <c r="F37" s="125"/>
      <c r="G37" s="128">
        <f t="shared" si="3"/>
        <v>0</v>
      </c>
    </row>
    <row r="38" spans="1:7" ht="23.1" customHeight="1" x14ac:dyDescent="0.2">
      <c r="A38" s="126">
        <f t="shared" si="2"/>
        <v>0</v>
      </c>
      <c r="B38" s="127">
        <f t="shared" si="2"/>
        <v>0</v>
      </c>
      <c r="C38" s="125"/>
      <c r="D38" s="125"/>
      <c r="E38" s="125"/>
      <c r="F38" s="125"/>
      <c r="G38" s="128">
        <f t="shared" si="3"/>
        <v>0</v>
      </c>
    </row>
    <row r="39" spans="1:7" ht="23.1" customHeight="1" x14ac:dyDescent="0.2">
      <c r="A39" s="126">
        <f t="shared" si="2"/>
        <v>0</v>
      </c>
      <c r="B39" s="127">
        <f t="shared" si="2"/>
        <v>0</v>
      </c>
      <c r="C39" s="125"/>
      <c r="D39" s="125"/>
      <c r="E39" s="125"/>
      <c r="F39" s="125"/>
      <c r="G39" s="128">
        <f t="shared" si="3"/>
        <v>0</v>
      </c>
    </row>
    <row r="40" spans="1:7" ht="23.1" customHeight="1" x14ac:dyDescent="0.2">
      <c r="A40" s="126">
        <f t="shared" si="2"/>
        <v>0</v>
      </c>
      <c r="B40" s="127">
        <f t="shared" si="2"/>
        <v>0</v>
      </c>
      <c r="C40" s="125"/>
      <c r="D40" s="125"/>
      <c r="E40" s="125"/>
      <c r="F40" s="125"/>
      <c r="G40" s="128">
        <f t="shared" si="3"/>
        <v>0</v>
      </c>
    </row>
    <row r="41" spans="1:7" ht="23.1" customHeight="1" x14ac:dyDescent="0.2">
      <c r="A41" s="126">
        <f t="shared" si="2"/>
        <v>0</v>
      </c>
      <c r="B41" s="127">
        <f t="shared" si="2"/>
        <v>0</v>
      </c>
      <c r="C41" s="125"/>
      <c r="D41" s="125"/>
      <c r="E41" s="125"/>
      <c r="F41" s="125"/>
      <c r="G41" s="128">
        <f t="shared" si="3"/>
        <v>0</v>
      </c>
    </row>
    <row r="42" spans="1:7" ht="23.1" customHeight="1" x14ac:dyDescent="0.2">
      <c r="A42" s="126">
        <f t="shared" si="2"/>
        <v>0</v>
      </c>
      <c r="B42" s="127">
        <f t="shared" si="2"/>
        <v>0</v>
      </c>
      <c r="C42" s="125"/>
      <c r="D42" s="125"/>
      <c r="E42" s="125"/>
      <c r="F42" s="125"/>
      <c r="G42" s="128">
        <f t="shared" si="3"/>
        <v>0</v>
      </c>
    </row>
    <row r="43" spans="1:7" ht="23.1" customHeight="1" x14ac:dyDescent="0.2">
      <c r="A43" s="126">
        <f t="shared" ref="A43:B43" si="4">A21</f>
        <v>0</v>
      </c>
      <c r="B43" s="127">
        <f t="shared" si="4"/>
        <v>0</v>
      </c>
      <c r="C43" s="125"/>
      <c r="D43" s="125"/>
      <c r="E43" s="125"/>
      <c r="F43" s="125"/>
      <c r="G43" s="128">
        <f t="shared" si="3"/>
        <v>0</v>
      </c>
    </row>
    <row r="45" spans="1:7" ht="22.5" customHeight="1" x14ac:dyDescent="0.2">
      <c r="A45" s="222" t="s">
        <v>185</v>
      </c>
      <c r="B45" s="222"/>
      <c r="C45" s="222"/>
      <c r="D45" s="222"/>
      <c r="E45" s="222"/>
      <c r="F45" s="222"/>
      <c r="G45" s="222"/>
    </row>
    <row r="46" spans="1:7" ht="39.950000000000003" customHeight="1" x14ac:dyDescent="0.2">
      <c r="A46" s="129" t="s">
        <v>186</v>
      </c>
      <c r="B46" s="216" t="s">
        <v>212</v>
      </c>
      <c r="C46" s="216"/>
      <c r="D46" s="216"/>
      <c r="E46" s="216"/>
      <c r="F46" s="216"/>
      <c r="G46" s="216"/>
    </row>
    <row r="47" spans="1:7" ht="22.5" customHeight="1" x14ac:dyDescent="0.2"/>
    <row r="48" spans="1:7" ht="22.5" customHeight="1" x14ac:dyDescent="0.2"/>
    <row r="49" ht="22.5" customHeight="1" x14ac:dyDescent="0.2"/>
    <row r="50" ht="22.5" customHeight="1" x14ac:dyDescent="0.2"/>
  </sheetData>
  <sheetProtection insertColumns="0" insertRows="0" deleteColumns="0" deleteRows="0"/>
  <mergeCells count="12">
    <mergeCell ref="B46:G46"/>
    <mergeCell ref="A1:H1"/>
    <mergeCell ref="A3:A4"/>
    <mergeCell ref="B3:B4"/>
    <mergeCell ref="C3:F3"/>
    <mergeCell ref="G3:G4"/>
    <mergeCell ref="H3:H4"/>
    <mergeCell ref="A25:A26"/>
    <mergeCell ref="B25:B26"/>
    <mergeCell ref="C25:F25"/>
    <mergeCell ref="G25:G26"/>
    <mergeCell ref="A45:G45"/>
  </mergeCells>
  <phoneticPr fontId="2"/>
  <pageMargins left="0.70866141732283472" right="0.70866141732283472" top="0.74803149606299213" bottom="0.74803149606299213"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診療報酬!$A$2:$A$21</xm:f>
          </x14:formula1>
          <xm:sqref>A5:A21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4"/>
  <sheetViews>
    <sheetView workbookViewId="0">
      <selection activeCell="A25" sqref="A25"/>
    </sheetView>
  </sheetViews>
  <sheetFormatPr defaultColWidth="8.75" defaultRowHeight="13.5" x14ac:dyDescent="0.15"/>
  <cols>
    <col min="1" max="1" width="95.25" style="130" customWidth="1"/>
    <col min="2" max="16384" width="8.75" style="130"/>
  </cols>
  <sheetData>
    <row r="2" spans="1:1" x14ac:dyDescent="0.15">
      <c r="A2" s="130" t="s">
        <v>187</v>
      </c>
    </row>
    <row r="3" spans="1:1" x14ac:dyDescent="0.15">
      <c r="A3" s="130" t="s">
        <v>188</v>
      </c>
    </row>
    <row r="4" spans="1:1" x14ac:dyDescent="0.15">
      <c r="A4" s="130" t="s">
        <v>189</v>
      </c>
    </row>
    <row r="5" spans="1:1" x14ac:dyDescent="0.15">
      <c r="A5" s="130" t="s">
        <v>190</v>
      </c>
    </row>
    <row r="6" spans="1:1" x14ac:dyDescent="0.15">
      <c r="A6" s="130" t="s">
        <v>191</v>
      </c>
    </row>
    <row r="7" spans="1:1" x14ac:dyDescent="0.15">
      <c r="A7" s="130" t="s">
        <v>192</v>
      </c>
    </row>
    <row r="8" spans="1:1" x14ac:dyDescent="0.15">
      <c r="A8" s="130" t="s">
        <v>193</v>
      </c>
    </row>
    <row r="9" spans="1:1" x14ac:dyDescent="0.15">
      <c r="A9" s="130" t="s">
        <v>194</v>
      </c>
    </row>
    <row r="10" spans="1:1" x14ac:dyDescent="0.15">
      <c r="A10" s="130" t="s">
        <v>195</v>
      </c>
    </row>
    <row r="11" spans="1:1" x14ac:dyDescent="0.15">
      <c r="A11" s="130" t="s">
        <v>196</v>
      </c>
    </row>
    <row r="12" spans="1:1" x14ac:dyDescent="0.15">
      <c r="A12" s="130" t="s">
        <v>197</v>
      </c>
    </row>
    <row r="13" spans="1:1" x14ac:dyDescent="0.15">
      <c r="A13" s="130" t="s">
        <v>198</v>
      </c>
    </row>
    <row r="14" spans="1:1" x14ac:dyDescent="0.15">
      <c r="A14" s="130" t="s">
        <v>199</v>
      </c>
    </row>
    <row r="15" spans="1:1" x14ac:dyDescent="0.15">
      <c r="A15" s="130" t="s">
        <v>200</v>
      </c>
    </row>
    <row r="16" spans="1:1" x14ac:dyDescent="0.15">
      <c r="A16" s="130" t="s">
        <v>201</v>
      </c>
    </row>
    <row r="17" spans="1:1" x14ac:dyDescent="0.15">
      <c r="A17" s="130" t="s">
        <v>202</v>
      </c>
    </row>
    <row r="18" spans="1:1" x14ac:dyDescent="0.15">
      <c r="A18" s="130" t="s">
        <v>203</v>
      </c>
    </row>
    <row r="19" spans="1:1" x14ac:dyDescent="0.15">
      <c r="A19" s="130" t="s">
        <v>204</v>
      </c>
    </row>
    <row r="20" spans="1:1" x14ac:dyDescent="0.15">
      <c r="A20" s="130" t="s">
        <v>205</v>
      </c>
    </row>
    <row r="22" spans="1:1" x14ac:dyDescent="0.15">
      <c r="A22" s="130" t="s">
        <v>206</v>
      </c>
    </row>
    <row r="23" spans="1:1" x14ac:dyDescent="0.15">
      <c r="A23" s="130" t="s">
        <v>207</v>
      </c>
    </row>
    <row r="24" spans="1:1" x14ac:dyDescent="0.15">
      <c r="A24" s="130" t="s">
        <v>208</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
  <sheetViews>
    <sheetView showZeros="0" zoomScale="130" zoomScaleNormal="130" workbookViewId="0">
      <selection activeCell="M9" sqref="M9"/>
    </sheetView>
  </sheetViews>
  <sheetFormatPr defaultColWidth="8.75" defaultRowHeight="14.25" x14ac:dyDescent="0.15"/>
  <cols>
    <col min="1" max="16384" width="8.75" style="115"/>
  </cols>
  <sheetData>
    <row r="1" spans="1:10" ht="25.5" x14ac:dyDescent="0.15">
      <c r="A1" s="234" t="s">
        <v>167</v>
      </c>
      <c r="B1" s="234"/>
      <c r="C1" s="234"/>
      <c r="D1" s="234"/>
      <c r="E1" s="234"/>
      <c r="F1" s="234"/>
      <c r="G1" s="234"/>
      <c r="H1" s="234"/>
      <c r="I1" s="234"/>
      <c r="J1" s="234"/>
    </row>
    <row r="3" spans="1:10" x14ac:dyDescent="0.15">
      <c r="H3" s="235">
        <f>保福第１号!G7</f>
        <v>45444</v>
      </c>
      <c r="I3" s="236"/>
      <c r="J3" s="236"/>
    </row>
    <row r="5" spans="1:10" ht="17.25" x14ac:dyDescent="0.15">
      <c r="A5" s="237" t="s">
        <v>152</v>
      </c>
      <c r="B5" s="237"/>
      <c r="C5" s="237"/>
      <c r="D5" s="237"/>
    </row>
    <row r="8" spans="1:10" ht="24.95" customHeight="1" x14ac:dyDescent="0.15">
      <c r="F8" s="116" t="s">
        <v>153</v>
      </c>
      <c r="G8" s="238" t="str">
        <f>保福第１号!F13</f>
        <v>札幌市中央区北３条西６丁目</v>
      </c>
      <c r="H8" s="238"/>
      <c r="I8" s="238"/>
      <c r="J8" s="238"/>
    </row>
    <row r="9" spans="1:10" ht="53.1" customHeight="1" x14ac:dyDescent="0.15">
      <c r="F9" s="116" t="s">
        <v>154</v>
      </c>
      <c r="G9" s="239" t="s">
        <v>236</v>
      </c>
      <c r="H9" s="238"/>
      <c r="I9" s="238"/>
      <c r="J9" s="238"/>
    </row>
    <row r="10" spans="1:10" ht="24.95" customHeight="1" x14ac:dyDescent="0.15">
      <c r="F10" s="117" t="s">
        <v>155</v>
      </c>
      <c r="G10" s="233" t="s">
        <v>163</v>
      </c>
      <c r="H10" s="233"/>
      <c r="I10" s="233"/>
      <c r="J10" s="233"/>
    </row>
    <row r="12" spans="1:10" ht="26.1" customHeight="1" x14ac:dyDescent="0.15">
      <c r="A12" s="230" t="s">
        <v>156</v>
      </c>
      <c r="B12" s="230"/>
      <c r="C12" s="230"/>
      <c r="D12" s="230"/>
      <c r="E12" s="230"/>
      <c r="F12" s="230"/>
      <c r="G12" s="230"/>
      <c r="H12" s="230"/>
      <c r="I12" s="230"/>
      <c r="J12" s="230"/>
    </row>
    <row r="13" spans="1:10" ht="26.1" customHeight="1" x14ac:dyDescent="0.15">
      <c r="A13" s="230"/>
      <c r="B13" s="230"/>
      <c r="C13" s="230"/>
      <c r="D13" s="230"/>
      <c r="E13" s="230"/>
      <c r="F13" s="230"/>
      <c r="G13" s="230"/>
      <c r="H13" s="230"/>
      <c r="I13" s="230"/>
      <c r="J13" s="230"/>
    </row>
    <row r="14" spans="1:10" ht="26.1" customHeight="1" x14ac:dyDescent="0.15">
      <c r="A14" s="231" t="s">
        <v>5</v>
      </c>
      <c r="B14" s="231"/>
      <c r="C14" s="231"/>
      <c r="D14" s="231"/>
      <c r="E14" s="231"/>
      <c r="F14" s="231"/>
      <c r="G14" s="231"/>
      <c r="H14" s="231"/>
      <c r="I14" s="231"/>
      <c r="J14" s="231"/>
    </row>
    <row r="15" spans="1:10" ht="21.6" customHeight="1" x14ac:dyDescent="0.15">
      <c r="A15" s="224" t="s">
        <v>157</v>
      </c>
      <c r="B15" s="224"/>
      <c r="C15" s="224"/>
      <c r="D15" s="232" t="s">
        <v>233</v>
      </c>
      <c r="E15" s="225"/>
      <c r="F15" s="225"/>
      <c r="G15" s="225"/>
      <c r="H15" s="225"/>
      <c r="I15" s="225"/>
      <c r="J15" s="225"/>
    </row>
    <row r="16" spans="1:10" ht="21.6" customHeight="1" x14ac:dyDescent="0.15">
      <c r="A16" s="224"/>
      <c r="B16" s="224"/>
      <c r="C16" s="224"/>
      <c r="D16" s="225"/>
      <c r="E16" s="225"/>
      <c r="F16" s="225"/>
      <c r="G16" s="225"/>
      <c r="H16" s="225"/>
      <c r="I16" s="225"/>
      <c r="J16" s="225"/>
    </row>
    <row r="17" spans="1:10" ht="21.6" customHeight="1" x14ac:dyDescent="0.15">
      <c r="A17" s="224" t="s">
        <v>158</v>
      </c>
      <c r="B17" s="224"/>
      <c r="C17" s="224"/>
      <c r="D17" s="225" t="s">
        <v>234</v>
      </c>
      <c r="E17" s="225"/>
      <c r="F17" s="225"/>
      <c r="G17" s="225"/>
      <c r="H17" s="225"/>
      <c r="I17" s="225"/>
      <c r="J17" s="225"/>
    </row>
    <row r="18" spans="1:10" ht="21.6" customHeight="1" x14ac:dyDescent="0.15">
      <c r="A18" s="224"/>
      <c r="B18" s="224"/>
      <c r="C18" s="224"/>
      <c r="D18" s="225"/>
      <c r="E18" s="225"/>
      <c r="F18" s="225"/>
      <c r="G18" s="225"/>
      <c r="H18" s="225"/>
      <c r="I18" s="225"/>
      <c r="J18" s="225"/>
    </row>
    <row r="19" spans="1:10" ht="21.6" customHeight="1" x14ac:dyDescent="0.15">
      <c r="A19" s="224" t="s">
        <v>159</v>
      </c>
      <c r="B19" s="224"/>
      <c r="C19" s="224"/>
      <c r="D19" s="225" t="s">
        <v>235</v>
      </c>
      <c r="E19" s="225"/>
      <c r="F19" s="225"/>
      <c r="G19" s="225"/>
      <c r="H19" s="225"/>
      <c r="I19" s="225"/>
      <c r="J19" s="225"/>
    </row>
    <row r="20" spans="1:10" ht="21.6" customHeight="1" x14ac:dyDescent="0.15">
      <c r="A20" s="224"/>
      <c r="B20" s="224"/>
      <c r="C20" s="224"/>
      <c r="D20" s="225"/>
      <c r="E20" s="225"/>
      <c r="F20" s="225"/>
      <c r="G20" s="225"/>
      <c r="H20" s="225"/>
      <c r="I20" s="225"/>
      <c r="J20" s="225"/>
    </row>
    <row r="21" spans="1:10" ht="21.6" customHeight="1" x14ac:dyDescent="0.15">
      <c r="A21" s="224" t="s">
        <v>160</v>
      </c>
      <c r="B21" s="224"/>
      <c r="C21" s="224"/>
      <c r="D21" s="227">
        <v>1</v>
      </c>
      <c r="E21" s="228">
        <v>2</v>
      </c>
      <c r="F21" s="228">
        <v>3</v>
      </c>
      <c r="G21" s="228">
        <v>4</v>
      </c>
      <c r="H21" s="228">
        <v>5</v>
      </c>
      <c r="I21" s="228">
        <v>6</v>
      </c>
      <c r="J21" s="229">
        <v>7</v>
      </c>
    </row>
    <row r="22" spans="1:10" ht="21.6" customHeight="1" x14ac:dyDescent="0.15">
      <c r="A22" s="224"/>
      <c r="B22" s="224"/>
      <c r="C22" s="224"/>
      <c r="D22" s="227"/>
      <c r="E22" s="228"/>
      <c r="F22" s="228"/>
      <c r="G22" s="228"/>
      <c r="H22" s="228"/>
      <c r="I22" s="228"/>
      <c r="J22" s="229"/>
    </row>
    <row r="23" spans="1:10" ht="21.6" customHeight="1" x14ac:dyDescent="0.15">
      <c r="A23" s="224" t="s">
        <v>161</v>
      </c>
      <c r="B23" s="224"/>
      <c r="C23" s="224"/>
      <c r="D23" s="225" t="s">
        <v>165</v>
      </c>
      <c r="E23" s="225"/>
      <c r="F23" s="225"/>
      <c r="G23" s="225"/>
      <c r="H23" s="225"/>
      <c r="I23" s="225"/>
      <c r="J23" s="225"/>
    </row>
    <row r="24" spans="1:10" ht="21.6" customHeight="1" x14ac:dyDescent="0.15">
      <c r="A24" s="224"/>
      <c r="B24" s="224"/>
      <c r="C24" s="224"/>
      <c r="D24" s="225"/>
      <c r="E24" s="225"/>
      <c r="F24" s="225"/>
      <c r="G24" s="225"/>
      <c r="H24" s="225"/>
      <c r="I24" s="225"/>
      <c r="J24" s="225"/>
    </row>
    <row r="25" spans="1:10" ht="21.6" customHeight="1" x14ac:dyDescent="0.15">
      <c r="A25" s="224" t="s">
        <v>162</v>
      </c>
      <c r="B25" s="224"/>
      <c r="C25" s="224"/>
      <c r="D25" s="225" t="s">
        <v>164</v>
      </c>
      <c r="E25" s="225"/>
      <c r="F25" s="225"/>
      <c r="G25" s="225"/>
      <c r="H25" s="225"/>
      <c r="I25" s="225"/>
      <c r="J25" s="225"/>
    </row>
    <row r="26" spans="1:10" ht="21.6" customHeight="1" x14ac:dyDescent="0.15">
      <c r="A26" s="224"/>
      <c r="B26" s="224"/>
      <c r="C26" s="224"/>
      <c r="D26" s="225"/>
      <c r="E26" s="225"/>
      <c r="F26" s="225"/>
      <c r="G26" s="225"/>
      <c r="H26" s="225"/>
      <c r="I26" s="225"/>
      <c r="J26" s="225"/>
    </row>
    <row r="27" spans="1:10" ht="21.6" customHeight="1" x14ac:dyDescent="0.15">
      <c r="A27" s="224" t="s">
        <v>14</v>
      </c>
      <c r="B27" s="224"/>
      <c r="C27" s="224"/>
      <c r="D27" s="226"/>
      <c r="E27" s="226"/>
      <c r="F27" s="226"/>
      <c r="G27" s="226"/>
      <c r="H27" s="226"/>
      <c r="I27" s="226"/>
      <c r="J27" s="226"/>
    </row>
    <row r="28" spans="1:10" ht="21.6" customHeight="1" x14ac:dyDescent="0.15">
      <c r="A28" s="224"/>
      <c r="B28" s="224"/>
      <c r="C28" s="224"/>
      <c r="D28" s="226"/>
      <c r="E28" s="226"/>
      <c r="F28" s="226"/>
      <c r="G28" s="226"/>
      <c r="H28" s="226"/>
      <c r="I28" s="226"/>
      <c r="J28" s="226"/>
    </row>
    <row r="29" spans="1:10" x14ac:dyDescent="0.15">
      <c r="A29" s="223" t="s">
        <v>166</v>
      </c>
      <c r="B29" s="223"/>
      <c r="C29" s="223"/>
      <c r="D29" s="223"/>
      <c r="E29" s="223"/>
      <c r="F29" s="223"/>
      <c r="G29" s="223"/>
      <c r="H29" s="223"/>
      <c r="I29" s="223"/>
      <c r="J29" s="223"/>
    </row>
  </sheetData>
  <mergeCells count="29">
    <mergeCell ref="G10:J10"/>
    <mergeCell ref="A1:J1"/>
    <mergeCell ref="H3:J3"/>
    <mergeCell ref="A5:D5"/>
    <mergeCell ref="G8:J8"/>
    <mergeCell ref="G9:J9"/>
    <mergeCell ref="A12:J13"/>
    <mergeCell ref="A14:J14"/>
    <mergeCell ref="A15:C16"/>
    <mergeCell ref="D15:J16"/>
    <mergeCell ref="A17:C18"/>
    <mergeCell ref="D17:J18"/>
    <mergeCell ref="A19:C20"/>
    <mergeCell ref="D19:J20"/>
    <mergeCell ref="A21:C22"/>
    <mergeCell ref="D21:D22"/>
    <mergeCell ref="E21:E22"/>
    <mergeCell ref="F21:F22"/>
    <mergeCell ref="G21:G22"/>
    <mergeCell ref="H21:H22"/>
    <mergeCell ref="I21:I22"/>
    <mergeCell ref="J21:J22"/>
    <mergeCell ref="A29:J29"/>
    <mergeCell ref="A23:C24"/>
    <mergeCell ref="D23:J24"/>
    <mergeCell ref="A25:C26"/>
    <mergeCell ref="D25:J26"/>
    <mergeCell ref="A27:C28"/>
    <mergeCell ref="D27:J2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保福第１号</vt:lpstr>
      <vt:lpstr>保福第１の２号</vt:lpstr>
      <vt:lpstr>保福１の30号様式</vt:lpstr>
      <vt:lpstr>保福１の31号様式</vt:lpstr>
      <vt:lpstr>別紙１　処遇改善報告書（病院）</vt:lpstr>
      <vt:lpstr>別紙１（挙証書類）</vt:lpstr>
      <vt:lpstr>診療報酬</vt:lpstr>
      <vt:lpstr>口座振替申出書</vt:lpstr>
      <vt:lpstr>口座振替申出書!Print_Area</vt:lpstr>
      <vt:lpstr>保福１の31号様式!Print_Area</vt:lpstr>
      <vt:lpstr>保福第１の２号!Print_Area</vt:lpstr>
      <vt:lpstr>保福第１号!Print_Area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051850</dc:creator>
  <cp:lastModifiedBy>橋本＿虎彦</cp:lastModifiedBy>
  <cp:lastPrinted>2024-02-19T10:09:01Z</cp:lastPrinted>
  <dcterms:created xsi:type="dcterms:W3CDTF">2011-11-25T00:53:31Z</dcterms:created>
  <dcterms:modified xsi:type="dcterms:W3CDTF">2024-05-29T07:30:26Z</dcterms:modified>
</cp:coreProperties>
</file>