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Iドライブより移行\N\09 介護人材係\! 福祉・介護人材確保予算事業\32_介護ロボット・生産性向上\02_介護ロボット導入支援事業\R7\09_交付申請兼事前協議（通知）\01_施行用\"/>
    </mc:Choice>
  </mc:AlternateContent>
  <xr:revisionPtr revIDLastSave="0" documentId="8_{4A2D2AD6-5F4C-4A65-B58A-B1445618870A}" xr6:coauthVersionLast="47" xr6:coauthVersionMax="47" xr10:uidLastSave="{00000000-0000-0000-0000-000000000000}"/>
  <bookViews>
    <workbookView xWindow="-23148" yWindow="-636" windowWidth="23256" windowHeight="12456" tabRatio="888" firstSheet="1" activeTab="2" xr2:uid="{00000000-000D-0000-FFFF-FFFF00000000}"/>
  </bookViews>
  <sheets>
    <sheet name="１_基本情報" sheetId="1" r:id="rId1"/>
    <sheet name="2_業務改善計画（厚生労働省提出様式）" sheetId="16" r:id="rId2"/>
    <sheet name="３_経費計算書" sheetId="8" r:id="rId3"/>
    <sheet name="４_計画書（介護テクノロジー）" sheetId="7" r:id="rId4"/>
    <sheet name="５_計画書（介護業務支援（介護ソフト））" sheetId="18" r:id="rId5"/>
    <sheet name="6_計画書（道が認める機器）" sheetId="20" r:id="rId6"/>
    <sheet name="7_計画書（パッケージ型）" sheetId="19" r:id="rId7"/>
    <sheet name="7_計画書（パッケージ型・3機種を連携させる場合）" sheetId="23" r:id="rId8"/>
    <sheet name="８_計画書（業務改善支援）" sheetId="21" r:id="rId9"/>
    <sheet name="リスト" sheetId="15" r:id="rId10"/>
    <sheet name="データセット" sheetId="17" state="hidden" r:id="rId11"/>
    <sheet name="入力不要（作業用）" sheetId="22" r:id="rId12"/>
  </sheets>
  <definedNames>
    <definedName name="_xlnm._FilterDatabase" localSheetId="9" hidden="1">リスト!$B$2:$C$53</definedName>
    <definedName name="_xlnm.Print_Area" localSheetId="0">'１_基本情報'!$A$1:$N$24</definedName>
    <definedName name="_xlnm.Print_Area" localSheetId="1">'2_業務改善計画（厚生労働省提出様式）'!$A$1:$F$69</definedName>
    <definedName name="_xlnm.Print_Area" localSheetId="2">'３_経費計算書'!$A$1:$M$77</definedName>
    <definedName name="_xlnm.Print_Area" localSheetId="3">'４_計画書（介護テクノロジー）'!$A$1:$U$35</definedName>
    <definedName name="_xlnm.Print_Area" localSheetId="4">'５_計画書（介護業務支援（介護ソフト））'!$A$1:$U$31</definedName>
    <definedName name="_xlnm.Print_Area" localSheetId="5">'6_計画書（道が認める機器）'!$A$1:$U$25</definedName>
    <definedName name="_xlnm.Print_Area" localSheetId="6">'7_計画書（パッケージ型）'!$A$1:$U$32</definedName>
    <definedName name="_xlnm.Print_Area" localSheetId="7">'7_計画書（パッケージ型・3機種を連携させる場合）'!$A$1:$Z$32</definedName>
    <definedName name="_xlnm.Print_Area" localSheetId="8">'８_計画書（業務改善支援）'!$A$1:$U$14</definedName>
    <definedName name="_xlnm.Print_Titles" localSheetId="0">'１_基本情報'!$1:$2</definedName>
    <definedName name="_xlnm.Print_Titles" localSheetId="3">'４_計画書（介護テクノロジー）'!$1:$1</definedName>
    <definedName name="_xlnm.Print_Titles" localSheetId="4">'５_計画書（介護業務支援（介護ソフト））'!$1:$1</definedName>
    <definedName name="_xlnm.Print_Titles" localSheetId="5">'6_計画書（道が認める機器）'!$1:$1</definedName>
    <definedName name="_xlnm.Print_Titles" localSheetId="6">'7_計画書（パッケージ型）'!$1:$1</definedName>
    <definedName name="_xlnm.Print_Titles" localSheetId="7">'7_計画書（パッケージ型・3機種を連携させる場合）'!$1:$1</definedName>
    <definedName name="_xlnm.Print_Titles" localSheetId="8">'８_計画書（業務改善支援）'!$1:$1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8" l="1"/>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V31" i="23"/>
  <c r="V29" i="23"/>
  <c r="N31" i="23"/>
  <c r="R29" i="23"/>
  <c r="N30" i="23"/>
  <c r="R30" i="23" s="1"/>
  <c r="N29" i="23"/>
  <c r="P15" i="23"/>
  <c r="J15" i="23"/>
  <c r="E15" i="23"/>
  <c r="P14" i="23"/>
  <c r="J14" i="23"/>
  <c r="E14" i="23"/>
  <c r="R31" i="23" l="1"/>
  <c r="T4" i="22" l="1"/>
  <c r="S4" i="22"/>
  <c r="R4" i="22"/>
  <c r="Q4" i="22"/>
  <c r="P4" i="22"/>
  <c r="O4" i="22"/>
  <c r="N4" i="22"/>
  <c r="X4" i="22"/>
  <c r="W4" i="22"/>
  <c r="V4" i="22"/>
  <c r="U4" i="22"/>
  <c r="AQ4" i="22"/>
  <c r="M4" i="22"/>
  <c r="L4" i="22"/>
  <c r="K4" i="22"/>
  <c r="J4" i="22"/>
  <c r="I4" i="22"/>
  <c r="H4" i="22"/>
  <c r="G4" i="22"/>
  <c r="F4" i="22"/>
  <c r="E4" i="22"/>
  <c r="D4" i="22"/>
  <c r="C4" i="22"/>
  <c r="B4" i="22"/>
  <c r="A1" i="8" l="1"/>
  <c r="R30" i="18"/>
  <c r="L30" i="18"/>
  <c r="S30" i="18" s="1"/>
  <c r="E10" i="20" l="1"/>
  <c r="I10" i="20"/>
  <c r="M10" i="20"/>
  <c r="M9" i="20"/>
  <c r="I9" i="20"/>
  <c r="E9" i="20"/>
  <c r="L71" i="8"/>
  <c r="J29" i="23" s="1"/>
  <c r="J31" i="23" s="1"/>
  <c r="I71" i="8"/>
  <c r="I69" i="8"/>
  <c r="M24" i="20" s="1"/>
  <c r="K66" i="8"/>
  <c r="I66" i="8"/>
  <c r="J66" i="8"/>
  <c r="L63" i="8"/>
  <c r="L64" i="8"/>
  <c r="L66" i="8"/>
  <c r="L69" i="8"/>
  <c r="J24" i="20" s="1"/>
  <c r="L68" i="8"/>
  <c r="L73" i="8"/>
  <c r="K73" i="8"/>
  <c r="J73" i="8"/>
  <c r="I73" i="8"/>
  <c r="L72" i="8"/>
  <c r="J30" i="23" s="1"/>
  <c r="K72" i="8"/>
  <c r="J72" i="8"/>
  <c r="I72" i="8"/>
  <c r="K71" i="8"/>
  <c r="J71" i="8"/>
  <c r="K69" i="8"/>
  <c r="J69" i="8"/>
  <c r="K68" i="8"/>
  <c r="J68" i="8"/>
  <c r="I68" i="8"/>
  <c r="K67" i="8"/>
  <c r="J67" i="8"/>
  <c r="L65" i="8"/>
  <c r="K65" i="8"/>
  <c r="J65" i="8"/>
  <c r="I65" i="8"/>
  <c r="K64" i="8"/>
  <c r="J64" i="8"/>
  <c r="I64" i="8"/>
  <c r="K63" i="8"/>
  <c r="J63" i="8"/>
  <c r="I63" i="8"/>
  <c r="L62" i="8"/>
  <c r="K62" i="8"/>
  <c r="J62" i="8"/>
  <c r="I62" i="8"/>
  <c r="K61" i="8"/>
  <c r="J61" i="8"/>
  <c r="I13" i="18"/>
  <c r="E13" i="18"/>
  <c r="M13" i="18"/>
  <c r="M12" i="18"/>
  <c r="I12" i="18"/>
  <c r="E12" i="18"/>
  <c r="K75" i="8" l="1"/>
  <c r="J75" i="8"/>
  <c r="M15" i="19" l="1"/>
  <c r="I15" i="19"/>
  <c r="E15" i="19"/>
  <c r="M14" i="19"/>
  <c r="I14" i="19"/>
  <c r="E14" i="19"/>
  <c r="M15" i="7"/>
  <c r="I15" i="7"/>
  <c r="E15" i="7"/>
  <c r="M14" i="7"/>
  <c r="I14" i="7"/>
  <c r="E14" i="7"/>
  <c r="M13" i="21" l="1"/>
  <c r="P13" i="21" s="1"/>
  <c r="S13" i="21" s="1"/>
  <c r="J13" i="21"/>
  <c r="M14" i="21" l="1"/>
  <c r="AI4" i="22" s="1"/>
  <c r="J14" i="21"/>
  <c r="AC4" i="22" s="1"/>
  <c r="P24" i="20"/>
  <c r="S24" i="20" s="1"/>
  <c r="M30" i="19"/>
  <c r="M29" i="19"/>
  <c r="P29" i="19" s="1"/>
  <c r="J30" i="19"/>
  <c r="J29" i="19"/>
  <c r="P14" i="21" l="1"/>
  <c r="S14" i="21"/>
  <c r="AO4" i="22" s="1"/>
  <c r="J25" i="20"/>
  <c r="Z4" i="22" s="1"/>
  <c r="M25" i="20"/>
  <c r="AF4" i="22" s="1"/>
  <c r="S25" i="20"/>
  <c r="AL4" i="22" s="1"/>
  <c r="P25" i="20" l="1"/>
  <c r="J30" i="7" l="1"/>
  <c r="J31" i="7"/>
  <c r="M34" i="7" l="1"/>
  <c r="P34" i="7" s="1"/>
  <c r="M31" i="7"/>
  <c r="P31" i="7" s="1"/>
  <c r="J34" i="7"/>
  <c r="M30" i="7"/>
  <c r="P30" i="7" s="1"/>
  <c r="P30" i="19"/>
  <c r="S29" i="19" s="1"/>
  <c r="K56" i="8"/>
  <c r="J56" i="8"/>
  <c r="K39" i="8"/>
  <c r="J39" i="8"/>
  <c r="K22" i="8"/>
  <c r="J22" i="8"/>
  <c r="J57" i="8" l="1"/>
  <c r="K57" i="8"/>
  <c r="C13" i="16"/>
  <c r="C12" i="16"/>
  <c r="C10" i="16"/>
  <c r="C9" i="16"/>
  <c r="I10" i="8" l="1"/>
  <c r="I12" i="8"/>
  <c r="J28" i="18" l="1"/>
  <c r="M28" i="18"/>
  <c r="I55" i="8"/>
  <c r="I54" i="8"/>
  <c r="I53" i="8"/>
  <c r="I52" i="8"/>
  <c r="I51" i="8"/>
  <c r="I50" i="8"/>
  <c r="I49" i="8"/>
  <c r="I48" i="8"/>
  <c r="P28" i="18" l="1"/>
  <c r="M32" i="7"/>
  <c r="P32" i="7" s="1"/>
  <c r="S31" i="7" s="1"/>
  <c r="J32" i="7"/>
  <c r="I47" i="8"/>
  <c r="I46" i="8"/>
  <c r="I45" i="8"/>
  <c r="I44" i="8"/>
  <c r="I43" i="8"/>
  <c r="I42" i="8"/>
  <c r="I41" i="8"/>
  <c r="I40" i="8"/>
  <c r="I38" i="8"/>
  <c r="I37" i="8"/>
  <c r="I36" i="8"/>
  <c r="I35" i="8"/>
  <c r="I34" i="8"/>
  <c r="I33" i="8"/>
  <c r="I32" i="8"/>
  <c r="I31" i="8"/>
  <c r="I30" i="8"/>
  <c r="I29" i="8"/>
  <c r="I28" i="8"/>
  <c r="I27" i="8"/>
  <c r="I26" i="8"/>
  <c r="I25" i="8"/>
  <c r="I24" i="8"/>
  <c r="I23" i="8"/>
  <c r="I21" i="8"/>
  <c r="I20" i="8"/>
  <c r="I19" i="8"/>
  <c r="I18" i="8"/>
  <c r="I17" i="8"/>
  <c r="I16" i="8"/>
  <c r="I15" i="8"/>
  <c r="I14" i="8"/>
  <c r="I13" i="8"/>
  <c r="I11" i="8"/>
  <c r="I9" i="8"/>
  <c r="I8" i="8"/>
  <c r="I7" i="8"/>
  <c r="I6" i="8"/>
  <c r="I61" i="8" l="1"/>
  <c r="I67" i="8"/>
  <c r="M27" i="18" s="1"/>
  <c r="I39" i="8"/>
  <c r="I56" i="8"/>
  <c r="I22" i="8"/>
  <c r="I75" i="8" l="1"/>
  <c r="L61" i="8"/>
  <c r="L67" i="8"/>
  <c r="J27" i="18" s="1"/>
  <c r="J29" i="18" s="1"/>
  <c r="AA4" i="22" s="1"/>
  <c r="P27" i="18"/>
  <c r="M29" i="18"/>
  <c r="AG4" i="22" s="1"/>
  <c r="M29" i="7"/>
  <c r="P29" i="7" s="1"/>
  <c r="S29" i="7" s="1"/>
  <c r="M33" i="7"/>
  <c r="P33" i="7" s="1"/>
  <c r="S33" i="7" s="1"/>
  <c r="J33" i="7"/>
  <c r="L57" i="8"/>
  <c r="I57" i="8"/>
  <c r="S27" i="18" l="1"/>
  <c r="S31" i="18" s="1"/>
  <c r="AM4" i="22" s="1"/>
  <c r="L75" i="8"/>
  <c r="M35" i="7"/>
  <c r="AE4" i="22" s="1"/>
  <c r="M31" i="19"/>
  <c r="AH4" i="22" s="1"/>
  <c r="J31" i="19"/>
  <c r="AB4" i="22" s="1"/>
  <c r="J29" i="7"/>
  <c r="J35" i="7" s="1"/>
  <c r="Y4" i="22" s="1"/>
  <c r="AD4" i="22" s="1"/>
  <c r="S35" i="7"/>
  <c r="AK4" i="22" s="1"/>
  <c r="P35" i="7"/>
  <c r="AJ4" i="22" l="1"/>
  <c r="S31" i="19"/>
  <c r="AN4" i="22" s="1"/>
  <c r="AP4" i="22" s="1"/>
  <c r="P31" i="19"/>
</calcChain>
</file>

<file path=xl/sharedStrings.xml><?xml version="1.0" encoding="utf-8"?>
<sst xmlns="http://schemas.openxmlformats.org/spreadsheetml/2006/main" count="1043" uniqueCount="578">
  <si>
    <t>事業担当者</t>
    <rPh sb="0" eb="2">
      <t>ジギョウ</t>
    </rPh>
    <rPh sb="2" eb="5">
      <t>タントウシャ</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</si>
  <si>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</si>
  <si>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</si>
  <si>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</si>
  <si>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購入形態</t>
    <rPh sb="0" eb="2">
      <t>コウニュウ</t>
    </rPh>
    <rPh sb="2" eb="4">
      <t>ケイタイ</t>
    </rPh>
    <phoneticPr fontId="1"/>
  </si>
  <si>
    <t>重点分野</t>
    <rPh sb="0" eb="2">
      <t>ジュウテン</t>
    </rPh>
    <rPh sb="2" eb="4">
      <t>ブンヤ</t>
    </rPh>
    <phoneticPr fontId="1"/>
  </si>
  <si>
    <t>区分</t>
    <rPh sb="0" eb="2">
      <t>クブン</t>
    </rPh>
    <phoneticPr fontId="1"/>
  </si>
  <si>
    <t>記入欄</t>
    <rPh sb="0" eb="2">
      <t>キニュウ</t>
    </rPh>
    <rPh sb="2" eb="3">
      <t>ラン</t>
    </rPh>
    <phoneticPr fontId="1"/>
  </si>
  <si>
    <t>○</t>
    <phoneticPr fontId="1"/>
  </si>
  <si>
    <t>×</t>
    <phoneticPr fontId="1"/>
  </si>
  <si>
    <t>購入</t>
    <rPh sb="0" eb="2">
      <t>コウニュウ</t>
    </rPh>
    <phoneticPr fontId="1"/>
  </si>
  <si>
    <t>リース</t>
    <phoneticPr fontId="1"/>
  </si>
  <si>
    <t>No.</t>
    <phoneticPr fontId="1"/>
  </si>
  <si>
    <t>備考</t>
    <rPh sb="0" eb="2">
      <t>ビコウ</t>
    </rPh>
    <phoneticPr fontId="1"/>
  </si>
  <si>
    <t>－</t>
    <phoneticPr fontId="1"/>
  </si>
  <si>
    <t>・プルダウンから選択</t>
    <rPh sb="8" eb="10">
      <t>センタク</t>
    </rPh>
    <phoneticPr fontId="1"/>
  </si>
  <si>
    <t>品名</t>
    <rPh sb="0" eb="2">
      <t>ヒンメイ</t>
    </rPh>
    <phoneticPr fontId="1"/>
  </si>
  <si>
    <t>見積書A</t>
    <rPh sb="0" eb="3">
      <t>ミツモリショ</t>
    </rPh>
    <phoneticPr fontId="1"/>
  </si>
  <si>
    <t>数量</t>
    <rPh sb="0" eb="2">
      <t>スウリョウ</t>
    </rPh>
    <phoneticPr fontId="1"/>
  </si>
  <si>
    <t>種別</t>
    <rPh sb="0" eb="2">
      <t>シュベツ</t>
    </rPh>
    <phoneticPr fontId="1"/>
  </si>
  <si>
    <t>見守りセンサー</t>
    <rPh sb="0" eb="2">
      <t>ミマモ</t>
    </rPh>
    <phoneticPr fontId="1"/>
  </si>
  <si>
    <t>合計</t>
    <rPh sb="0" eb="2">
      <t>ゴウケイ</t>
    </rPh>
    <phoneticPr fontId="1"/>
  </si>
  <si>
    <t>見積書
（機器メーカー名）</t>
    <rPh sb="0" eb="2">
      <t>ミツ</t>
    </rPh>
    <rPh sb="2" eb="3">
      <t>ショ</t>
    </rPh>
    <rPh sb="5" eb="7">
      <t>キキ</t>
    </rPh>
    <rPh sb="11" eb="12">
      <t>メイ</t>
    </rPh>
    <phoneticPr fontId="1"/>
  </si>
  <si>
    <t>導入区分</t>
    <rPh sb="0" eb="2">
      <t>ドウニュウ</t>
    </rPh>
    <rPh sb="2" eb="4">
      <t>クブン</t>
    </rPh>
    <phoneticPr fontId="1"/>
  </si>
  <si>
    <t>１</t>
    <phoneticPr fontId="1"/>
  </si>
  <si>
    <t>1</t>
    <phoneticPr fontId="1"/>
  </si>
  <si>
    <t>2</t>
    <phoneticPr fontId="1"/>
  </si>
  <si>
    <t>２</t>
    <phoneticPr fontId="1"/>
  </si>
  <si>
    <t>３</t>
    <phoneticPr fontId="1"/>
  </si>
  <si>
    <t>介護ソフト等</t>
    <rPh sb="0" eb="2">
      <t>カイゴ</t>
    </rPh>
    <rPh sb="5" eb="6">
      <t>トウ</t>
    </rPh>
    <phoneticPr fontId="1"/>
  </si>
  <si>
    <t>タブレット情報端末</t>
    <rPh sb="5" eb="7">
      <t>ジョウホウ</t>
    </rPh>
    <rPh sb="7" eb="9">
      <t>タンマツ</t>
    </rPh>
    <phoneticPr fontId="1"/>
  </si>
  <si>
    <t>その他</t>
    <rPh sb="2" eb="3">
      <t>タ</t>
    </rPh>
    <phoneticPr fontId="1"/>
  </si>
  <si>
    <t>3</t>
    <phoneticPr fontId="1"/>
  </si>
  <si>
    <t>事業担当者職名</t>
    <rPh sb="0" eb="2">
      <t>ジギョウ</t>
    </rPh>
    <rPh sb="2" eb="5">
      <t>タントウシャ</t>
    </rPh>
    <rPh sb="5" eb="7">
      <t>ショクメイ</t>
    </rPh>
    <phoneticPr fontId="1"/>
  </si>
  <si>
    <t>事業担当者メール</t>
    <rPh sb="0" eb="2">
      <t>ジギョウ</t>
    </rPh>
    <rPh sb="2" eb="5">
      <t>タントウシャ</t>
    </rPh>
    <phoneticPr fontId="1"/>
  </si>
  <si>
    <t>対象経費　A
（消費税等抜）</t>
    <rPh sb="0" eb="2">
      <t>タイショウ</t>
    </rPh>
    <rPh sb="2" eb="4">
      <t>ケイヒ</t>
    </rPh>
    <rPh sb="8" eb="11">
      <t>ショウヒゼイ</t>
    </rPh>
    <rPh sb="11" eb="12">
      <t>トウ</t>
    </rPh>
    <rPh sb="12" eb="13">
      <t>ヌ</t>
    </rPh>
    <phoneticPr fontId="1"/>
  </si>
  <si>
    <t>対象外経費　B
（消費税等）</t>
    <rPh sb="0" eb="3">
      <t>タイショウガイ</t>
    </rPh>
    <rPh sb="3" eb="5">
      <t>ケイヒ</t>
    </rPh>
    <rPh sb="9" eb="12">
      <t>ショウヒゼイ</t>
    </rPh>
    <rPh sb="12" eb="13">
      <t>トウ</t>
    </rPh>
    <phoneticPr fontId="1"/>
  </si>
  <si>
    <t>割引　C</t>
    <rPh sb="0" eb="2">
      <t>ワリビキ</t>
    </rPh>
    <phoneticPr fontId="1"/>
  </si>
  <si>
    <t>総事業費
（A＋B）</t>
    <rPh sb="0" eb="1">
      <t>ソウ</t>
    </rPh>
    <rPh sb="1" eb="4">
      <t>ジギョウヒ</t>
    </rPh>
    <phoneticPr fontId="1"/>
  </si>
  <si>
    <t>見積書Ｂ</t>
    <rPh sb="0" eb="3">
      <t>ミツモリショ</t>
    </rPh>
    <phoneticPr fontId="1"/>
  </si>
  <si>
    <t>見積書Ｃ</t>
    <rPh sb="0" eb="3">
      <t>ミツモリショ</t>
    </rPh>
    <phoneticPr fontId="1"/>
  </si>
  <si>
    <t>・10桁の事業所番号を入力</t>
    <rPh sb="3" eb="4">
      <t>ケタ</t>
    </rPh>
    <rPh sb="5" eb="8">
      <t>ジギョウショ</t>
    </rPh>
    <rPh sb="8" eb="10">
      <t>バンゴウ</t>
    </rPh>
    <rPh sb="11" eb="13">
      <t>ニュウリョク</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</si>
  <si>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</si>
  <si>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</si>
  <si>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５</t>
    <phoneticPr fontId="1"/>
  </si>
  <si>
    <t>「ＳＥＣＹＲＩＴＹ　ＡＣＴＩＯＮ」宣言　　　択一</t>
    <rPh sb="17" eb="19">
      <t>センゲン</t>
    </rPh>
    <rPh sb="22" eb="24">
      <t>タクイツ</t>
    </rPh>
    <phoneticPr fontId="1"/>
  </si>
  <si>
    <t>LIFE上での直接入力</t>
    <rPh sb="4" eb="5">
      <t>ウエ</t>
    </rPh>
    <rPh sb="7" eb="9">
      <t>チョクセツ</t>
    </rPh>
    <rPh sb="9" eb="11">
      <t>ニュウリョク</t>
    </rPh>
    <phoneticPr fontId="1"/>
  </si>
  <si>
    <t>インポート（ＣＳＶ取込）機能の活用</t>
    <phoneticPr fontId="1"/>
  </si>
  <si>
    <t>択一</t>
    <rPh sb="0" eb="2">
      <t>タクイツ</t>
    </rPh>
    <phoneticPr fontId="1"/>
  </si>
  <si>
    <t>⑤-2　文書の具体的な枚数</t>
    <rPh sb="4" eb="6">
      <t>ブンショ</t>
    </rPh>
    <rPh sb="7" eb="10">
      <t>グタイテキ</t>
    </rPh>
    <rPh sb="11" eb="13">
      <t>マイスウ</t>
    </rPh>
    <phoneticPr fontId="1"/>
  </si>
  <si>
    <t>（自由記述）</t>
    <rPh sb="1" eb="3">
      <t>ジユウ</t>
    </rPh>
    <rPh sb="3" eb="5">
      <t>キジュツ</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</si>
  <si>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</si>
  <si>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</si>
  <si>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</si>
  <si>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複数選択可</t>
    <rPh sb="0" eb="2">
      <t>フクスウ</t>
    </rPh>
    <rPh sb="2" eb="4">
      <t>センタク</t>
    </rPh>
    <rPh sb="4" eb="5">
      <t>カ</t>
    </rPh>
    <phoneticPr fontId="1"/>
  </si>
  <si>
    <t>⑤-1　文書量を半減させる予定の文書の書類</t>
    <rPh sb="4" eb="7">
      <t>ブンショリョウ</t>
    </rPh>
    <rPh sb="8" eb="10">
      <t>ハンゲン</t>
    </rPh>
    <rPh sb="13" eb="15">
      <t>ヨテイ</t>
    </rPh>
    <rPh sb="16" eb="18">
      <t>ブンショ</t>
    </rPh>
    <rPh sb="19" eb="21">
      <t>ショルイ</t>
    </rPh>
    <phoneticPr fontId="1"/>
  </si>
  <si>
    <t>理念・行動指針の徹底</t>
    <phoneticPr fontId="1"/>
  </si>
  <si>
    <t>ＯＪＴの仕組みづくり（研修の実施等）</t>
    <phoneticPr fontId="1"/>
  </si>
  <si>
    <t>情報共有の方法の見直し</t>
    <phoneticPr fontId="1"/>
  </si>
  <si>
    <t>記録・報告様式の見直し</t>
    <phoneticPr fontId="1"/>
  </si>
  <si>
    <t>業務手順書・マニュアルの作成（申し送り等の標準化等）</t>
    <phoneticPr fontId="1"/>
  </si>
  <si>
    <t>業務の明確化と役割分担の見直し（業務全体の流れの再構築、テクノロジーの活用等）</t>
    <phoneticPr fontId="1"/>
  </si>
  <si>
    <t>職場の環境整備の見直し（整理整頓等）</t>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</si>
  <si>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</si>
  <si>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日本介護福祉士会主催　デジタル・テクノロジー基本研修</t>
    <rPh sb="0" eb="2">
      <t>ニホン</t>
    </rPh>
    <rPh sb="2" eb="4">
      <t>カイゴ</t>
    </rPh>
    <rPh sb="4" eb="7">
      <t>フクシシ</t>
    </rPh>
    <rPh sb="7" eb="8">
      <t>カイ</t>
    </rPh>
    <rPh sb="8" eb="10">
      <t>シュサイ</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</si>
  <si>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</si>
  <si>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</si>
  <si>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③　研修等への参加状況</t>
    <rPh sb="2" eb="4">
      <t>ケンシュウ</t>
    </rPh>
    <rPh sb="4" eb="5">
      <t>ナド</t>
    </rPh>
    <rPh sb="7" eb="9">
      <t>サンカ</t>
    </rPh>
    <rPh sb="9" eb="11">
      <t>ジョウキョウ</t>
    </rPh>
    <phoneticPr fontId="1"/>
  </si>
  <si>
    <t>介護現場で活用されるテクノロジー便覧</t>
    <phoneticPr fontId="1"/>
  </si>
  <si>
    <t>介護ロボットのパッケージ導入モデル</t>
    <phoneticPr fontId="1"/>
  </si>
  <si>
    <t>介護ソフトを選定・導入する際のポイント集</t>
    <phoneticPr fontId="1"/>
  </si>
  <si>
    <t>介護サービス事業所におけるICT 機器・ソフトウェア導入に関する手引き</t>
    <phoneticPr fontId="1"/>
  </si>
  <si>
    <t>②　参考にした資料等</t>
    <rPh sb="2" eb="4">
      <t>サンコウ</t>
    </rPh>
    <rPh sb="7" eb="9">
      <t>シリョウ</t>
    </rPh>
    <rPh sb="9" eb="10">
      <t>ナド</t>
    </rPh>
    <phoneticPr fontId="1"/>
  </si>
  <si>
    <t>介護ロボット（見守りセンサー以外）</t>
    <rPh sb="0" eb="2">
      <t>カイゴ</t>
    </rPh>
    <rPh sb="7" eb="9">
      <t>ミマモ</t>
    </rPh>
    <rPh sb="14" eb="16">
      <t>イガイ</t>
    </rPh>
    <phoneticPr fontId="1"/>
  </si>
  <si>
    <t>インカム</t>
    <phoneticPr fontId="1"/>
  </si>
  <si>
    <t>通信環境機器等</t>
    <rPh sb="0" eb="2">
      <t>ツウシン</t>
    </rPh>
    <rPh sb="2" eb="4">
      <t>カンキョウ</t>
    </rPh>
    <rPh sb="4" eb="6">
      <t>キキ</t>
    </rPh>
    <rPh sb="6" eb="7">
      <t>トウ</t>
    </rPh>
    <phoneticPr fontId="15"/>
  </si>
  <si>
    <t>スマートフォン</t>
    <phoneticPr fontId="1"/>
  </si>
  <si>
    <t>モバイルPC</t>
    <phoneticPr fontId="1"/>
  </si>
  <si>
    <t>①-2　導入する機器等</t>
    <rPh sb="4" eb="6">
      <t>ドウニュウ</t>
    </rPh>
    <rPh sb="8" eb="10">
      <t>キキ</t>
    </rPh>
    <rPh sb="10" eb="11">
      <t>トウ</t>
    </rPh>
    <phoneticPr fontId="1"/>
  </si>
  <si>
    <t>記録が不正確・不十分</t>
    <rPh sb="0" eb="2">
      <t>キロク</t>
    </rPh>
    <rPh sb="3" eb="6">
      <t>フセイカク</t>
    </rPh>
    <rPh sb="7" eb="10">
      <t>フジュウブン</t>
    </rPh>
    <phoneticPr fontId="1"/>
  </si>
  <si>
    <t>超過勤務が多い</t>
    <rPh sb="0" eb="2">
      <t>チョウカ</t>
    </rPh>
    <rPh sb="2" eb="4">
      <t>キンム</t>
    </rPh>
    <rPh sb="5" eb="6">
      <t>オオ</t>
    </rPh>
    <phoneticPr fontId="1"/>
  </si>
  <si>
    <t>職員の心理的負担が大きい</t>
    <rPh sb="0" eb="2">
      <t>ショクイン</t>
    </rPh>
    <rPh sb="3" eb="6">
      <t>シンリテキ</t>
    </rPh>
    <rPh sb="6" eb="8">
      <t>フタン</t>
    </rPh>
    <rPh sb="9" eb="10">
      <t>オオ</t>
    </rPh>
    <phoneticPr fontId="1"/>
  </si>
  <si>
    <t>他事業所との情報共有が非効率</t>
    <rPh sb="0" eb="1">
      <t>タ</t>
    </rPh>
    <rPh sb="1" eb="4">
      <t>ジギョウショ</t>
    </rPh>
    <rPh sb="6" eb="8">
      <t>ジョウホウ</t>
    </rPh>
    <rPh sb="8" eb="10">
      <t>キョウユウ</t>
    </rPh>
    <rPh sb="11" eb="14">
      <t>ヒコウリツ</t>
    </rPh>
    <phoneticPr fontId="1"/>
  </si>
  <si>
    <t>事業所内の情報共有が非効率</t>
    <rPh sb="0" eb="3">
      <t>ジギョウショ</t>
    </rPh>
    <rPh sb="3" eb="4">
      <t>ナイ</t>
    </rPh>
    <rPh sb="5" eb="7">
      <t>ジョウホウ</t>
    </rPh>
    <rPh sb="7" eb="9">
      <t>キョウユウ</t>
    </rPh>
    <rPh sb="10" eb="13">
      <t>ヒコウリツ</t>
    </rPh>
    <phoneticPr fontId="1"/>
  </si>
  <si>
    <t>文書の量が多い</t>
    <rPh sb="0" eb="2">
      <t>ブンショ</t>
    </rPh>
    <rPh sb="3" eb="4">
      <t>リョウ</t>
    </rPh>
    <rPh sb="5" eb="6">
      <t>オオ</t>
    </rPh>
    <phoneticPr fontId="1"/>
  </si>
  <si>
    <t>記録業務に要する時間が長い</t>
    <rPh sb="0" eb="2">
      <t>キロク</t>
    </rPh>
    <rPh sb="2" eb="4">
      <t>ギョウム</t>
    </rPh>
    <rPh sb="5" eb="6">
      <t>ヨウ</t>
    </rPh>
    <rPh sb="8" eb="10">
      <t>ジカン</t>
    </rPh>
    <rPh sb="11" eb="12">
      <t>ナガ</t>
    </rPh>
    <phoneticPr fontId="1"/>
  </si>
  <si>
    <t>①-1　事業所の課題</t>
    <rPh sb="4" eb="7">
      <t>ジギョウショ</t>
    </rPh>
    <rPh sb="8" eb="10">
      <t>カダイ</t>
    </rPh>
    <phoneticPr fontId="1"/>
  </si>
  <si>
    <t>（イ）事業計画</t>
    <rPh sb="3" eb="7">
      <t>ジギョウケイカク</t>
    </rPh>
    <phoneticPr fontId="1"/>
  </si>
  <si>
    <t>職員数（申請時点）</t>
    <rPh sb="0" eb="2">
      <t>ショクイン</t>
    </rPh>
    <rPh sb="2" eb="3">
      <t>スウ</t>
    </rPh>
    <phoneticPr fontId="1"/>
  </si>
  <si>
    <t>(7)</t>
  </si>
  <si>
    <t>利用者数（申請時点）</t>
    <rPh sb="0" eb="4">
      <t>リヨウシャスウ</t>
    </rPh>
    <rPh sb="5" eb="7">
      <t>シンセイ</t>
    </rPh>
    <rPh sb="7" eb="9">
      <t>ジテン</t>
    </rPh>
    <phoneticPr fontId="1"/>
  </si>
  <si>
    <t>(6)</t>
  </si>
  <si>
    <t>(5)</t>
  </si>
  <si>
    <t>事業所所在住所</t>
    <rPh sb="0" eb="3">
      <t>ジギョウショ</t>
    </rPh>
    <rPh sb="3" eb="5">
      <t>ショザイ</t>
    </rPh>
    <rPh sb="5" eb="7">
      <t>ジュウショ</t>
    </rPh>
    <phoneticPr fontId="1"/>
  </si>
  <si>
    <t>(4)</t>
  </si>
  <si>
    <t>事業所所在都道府県</t>
    <rPh sb="0" eb="3">
      <t>ジギョウショ</t>
    </rPh>
    <rPh sb="3" eb="9">
      <t>ショザイトドウフケン</t>
    </rPh>
    <phoneticPr fontId="1"/>
  </si>
  <si>
    <t>(3)</t>
  </si>
  <si>
    <t>事業所名</t>
    <rPh sb="0" eb="4">
      <t>ジギョウショメイ</t>
    </rPh>
    <phoneticPr fontId="1"/>
  </si>
  <si>
    <t>(2)</t>
  </si>
  <si>
    <t>(1)</t>
    <phoneticPr fontId="1"/>
  </si>
  <si>
    <t>（ア）事業所の基本情報</t>
    <rPh sb="3" eb="6">
      <t>ジギョウショ</t>
    </rPh>
    <rPh sb="7" eb="9">
      <t>キホン</t>
    </rPh>
    <rPh sb="9" eb="11">
      <t>ジョウホウ</t>
    </rPh>
    <phoneticPr fontId="1"/>
  </si>
  <si>
    <t>　業務改善計画様式</t>
    <rPh sb="1" eb="3">
      <t>ギョウム</t>
    </rPh>
    <rPh sb="3" eb="5">
      <t>カイゼン</t>
    </rPh>
    <rPh sb="5" eb="7">
      <t>ケイカク</t>
    </rPh>
    <phoneticPr fontId="1"/>
  </si>
  <si>
    <t>介護テクノロジー導入支援事業</t>
    <rPh sb="0" eb="2">
      <t>カイゴ</t>
    </rPh>
    <rPh sb="8" eb="10">
      <t>ドウニュウ</t>
    </rPh>
    <rPh sb="10" eb="12">
      <t>シエン</t>
    </rPh>
    <rPh sb="12" eb="14">
      <t>ジギョウ</t>
    </rPh>
    <phoneticPr fontId="1"/>
  </si>
  <si>
    <t>⇒文字等を直接入力してください</t>
    <rPh sb="1" eb="3">
      <t>モジ</t>
    </rPh>
    <rPh sb="3" eb="4">
      <t>トウ</t>
    </rPh>
    <rPh sb="5" eb="7">
      <t>チョクセツ</t>
    </rPh>
    <rPh sb="7" eb="9">
      <t>ニュウリョク</t>
    </rPh>
    <phoneticPr fontId="26"/>
  </si>
  <si>
    <t>⇒プルダウンメニューから該当する選択肢を1つ選んでください</t>
    <rPh sb="12" eb="14">
      <t>ガイトウ</t>
    </rPh>
    <rPh sb="16" eb="19">
      <t>センタクシ</t>
    </rPh>
    <rPh sb="22" eb="23">
      <t>エラ</t>
    </rPh>
    <phoneticPr fontId="26"/>
  </si>
  <si>
    <t>⇒該当する選択肢の横に○印をつけてください</t>
    <rPh sb="1" eb="3">
      <t>ガイトウ</t>
    </rPh>
    <rPh sb="5" eb="8">
      <t>センタクシ</t>
    </rPh>
    <rPh sb="9" eb="10">
      <t>ヨコ</t>
    </rPh>
    <rPh sb="12" eb="13">
      <t>シルシ</t>
    </rPh>
    <phoneticPr fontId="26"/>
  </si>
  <si>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</si>
  <si>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</si>
  <si>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</si>
  <si>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</si>
  <si>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</si>
  <si>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</si>
  <si>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</si>
  <si>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</si>
  <si>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220_短期入所療養介護（介護老人保健施設）</t>
  </si>
  <si>
    <t>230_短期入所療養介護（介護療養型医療施設）</t>
  </si>
  <si>
    <t>551_短期入所療養介護（介護医療院）</t>
  </si>
  <si>
    <t>331_特定施設入居者生活介護（有料老人ホーム）</t>
  </si>
  <si>
    <t>332_特定施設入居者生活介護（軽費老人ホーム）</t>
  </si>
  <si>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</si>
  <si>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</si>
  <si>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</si>
  <si>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361_地域密着型特定施設入居者生活介護（有料老人ホーム）</t>
  </si>
  <si>
    <t>364_地域密着型特定施設入居者生活介護（サービス付き高齢者向け住宅）</t>
  </si>
  <si>
    <t>410_特定福祉用具販売</t>
  </si>
  <si>
    <t>430_居宅介護支援</t>
  </si>
  <si>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</si>
  <si>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</si>
  <si>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</si>
  <si>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</si>
  <si>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</si>
  <si>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</si>
  <si>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</si>
  <si>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</si>
  <si>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</si>
  <si>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</si>
  <si>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</si>
  <si>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取組</t>
    <rPh sb="0" eb="2">
      <t>トリクミ</t>
    </rPh>
    <phoneticPr fontId="1"/>
  </si>
  <si>
    <t>●</t>
    <phoneticPr fontId="1"/>
  </si>
  <si>
    <t>１～５０</t>
    <phoneticPr fontId="1"/>
  </si>
  <si>
    <t>５１～１００</t>
    <phoneticPr fontId="1"/>
  </si>
  <si>
    <t>１０１～１５０</t>
    <phoneticPr fontId="1"/>
  </si>
  <si>
    <t>１５１～２００</t>
    <phoneticPr fontId="1"/>
  </si>
  <si>
    <t>２０１～２５０</t>
    <phoneticPr fontId="1"/>
  </si>
  <si>
    <t>２５１～３００</t>
    <phoneticPr fontId="1"/>
  </si>
  <si>
    <t>３０１～３５０</t>
    <phoneticPr fontId="1"/>
  </si>
  <si>
    <t>３５１～４００</t>
    <phoneticPr fontId="1"/>
  </si>
  <si>
    <t>４０１～４５０</t>
    <phoneticPr fontId="1"/>
  </si>
  <si>
    <t>４５１～５００</t>
    <phoneticPr fontId="1"/>
  </si>
  <si>
    <t>５０１～</t>
    <phoneticPr fontId="1"/>
  </si>
  <si>
    <t>ケアプー</t>
    <phoneticPr fontId="1"/>
  </si>
  <si>
    <t>利用していない</t>
    <rPh sb="0" eb="2">
      <t>リヨウ</t>
    </rPh>
    <phoneticPr fontId="1"/>
  </si>
  <si>
    <t>居宅サービス計画書</t>
    <rPh sb="0" eb="2">
      <t>キョタク</t>
    </rPh>
    <rPh sb="6" eb="9">
      <t>ケイカクショ</t>
    </rPh>
    <phoneticPr fontId="1"/>
  </si>
  <si>
    <t>サービス利用票</t>
    <rPh sb="4" eb="6">
      <t>リヨウ</t>
    </rPh>
    <rPh sb="6" eb="7">
      <t>ヒョウ</t>
    </rPh>
    <phoneticPr fontId="1"/>
  </si>
  <si>
    <t>居宅サービス計画書とサービス利用票のどちらも</t>
    <rPh sb="0" eb="2">
      <t>キョタク</t>
    </rPh>
    <rPh sb="6" eb="9">
      <t>ケイカクショ</t>
    </rPh>
    <rPh sb="14" eb="16">
      <t>リヨウ</t>
    </rPh>
    <rPh sb="16" eb="17">
      <t>ヒョウ</t>
    </rPh>
    <phoneticPr fontId="1"/>
  </si>
  <si>
    <t>利用申請を行っている</t>
    <rPh sb="0" eb="2">
      <t>リヨウ</t>
    </rPh>
    <rPh sb="2" eb="4">
      <t>シンセイ</t>
    </rPh>
    <rPh sb="5" eb="6">
      <t>オコナ</t>
    </rPh>
    <phoneticPr fontId="1"/>
  </si>
  <si>
    <t>利用申請を行っていない</t>
    <rPh sb="0" eb="2">
      <t>リヨウ</t>
    </rPh>
    <rPh sb="2" eb="4">
      <t>シンセイ</t>
    </rPh>
    <rPh sb="5" eb="6">
      <t>オコナ</t>
    </rPh>
    <phoneticPr fontId="1"/>
  </si>
  <si>
    <t>宣言していない</t>
    <rPh sb="0" eb="2">
      <t>センゲン</t>
    </rPh>
    <phoneticPr fontId="1"/>
  </si>
  <si>
    <t>購入・リース</t>
    <rPh sb="0" eb="2">
      <t>コウニュウ</t>
    </rPh>
    <phoneticPr fontId="1"/>
  </si>
  <si>
    <t>業務改善支援</t>
    <rPh sb="0" eb="2">
      <t>ギョウム</t>
    </rPh>
    <rPh sb="2" eb="4">
      <t>カイゼン</t>
    </rPh>
    <rPh sb="4" eb="6">
      <t>シエン</t>
    </rPh>
    <phoneticPr fontId="1"/>
  </si>
  <si>
    <t>5</t>
    <phoneticPr fontId="1"/>
  </si>
  <si>
    <t>・全介護サービス事業所入力</t>
    <rPh sb="1" eb="2">
      <t>ゼン</t>
    </rPh>
    <rPh sb="2" eb="4">
      <t>カイゴ</t>
    </rPh>
    <rPh sb="8" eb="11">
      <t>ジギョウショ</t>
    </rPh>
    <rPh sb="11" eb="13">
      <t>ニュウリョク</t>
    </rPh>
    <phoneticPr fontId="1"/>
  </si>
  <si>
    <t>市町村（介護サービス事業所）</t>
    <rPh sb="0" eb="3">
      <t>シチョウソン</t>
    </rPh>
    <rPh sb="4" eb="6">
      <t>カイゴ</t>
    </rPh>
    <rPh sb="10" eb="13">
      <t>ジギョウショ</t>
    </rPh>
    <phoneticPr fontId="1"/>
  </si>
  <si>
    <t>介護サービス事業所〒</t>
    <rPh sb="0" eb="2">
      <t>カイゴ</t>
    </rPh>
    <rPh sb="6" eb="9">
      <t>ジギョウショ</t>
    </rPh>
    <phoneticPr fontId="1"/>
  </si>
  <si>
    <t>介護サービス事業所住所</t>
    <rPh sb="0" eb="2">
      <t>カイゴ</t>
    </rPh>
    <rPh sb="6" eb="8">
      <t>ジギョウ</t>
    </rPh>
    <rPh sb="8" eb="9">
      <t>ショ</t>
    </rPh>
    <rPh sb="9" eb="11">
      <t>ジュウショ</t>
    </rPh>
    <phoneticPr fontId="1"/>
  </si>
  <si>
    <t>介護サービス種別</t>
    <rPh sb="0" eb="2">
      <t>カイゴ</t>
    </rPh>
    <rPh sb="6" eb="8">
      <t>シュベツ</t>
    </rPh>
    <phoneticPr fontId="1"/>
  </si>
  <si>
    <t>介護サービス事業所番号</t>
    <rPh sb="0" eb="2">
      <t>カイゴ</t>
    </rPh>
    <rPh sb="6" eb="9">
      <t>ジギョウショ</t>
    </rPh>
    <rPh sb="9" eb="11">
      <t>バンゴウ</t>
    </rPh>
    <phoneticPr fontId="1"/>
  </si>
  <si>
    <t>介護サービス事業所名</t>
    <rPh sb="0" eb="2">
      <t>カイゴ</t>
    </rPh>
    <rPh sb="6" eb="9">
      <t>ジギョウショ</t>
    </rPh>
    <rPh sb="9" eb="10">
      <t>メイ</t>
    </rPh>
    <phoneticPr fontId="1"/>
  </si>
  <si>
    <t>入浴支援</t>
    <rPh sb="0" eb="2">
      <t>ニュウヨク</t>
    </rPh>
    <rPh sb="2" eb="4">
      <t>シエン</t>
    </rPh>
    <phoneticPr fontId="1"/>
  </si>
  <si>
    <t>介護業務支援</t>
    <rPh sb="0" eb="2">
      <t>カイゴ</t>
    </rPh>
    <rPh sb="2" eb="4">
      <t>ギョウム</t>
    </rPh>
    <rPh sb="4" eb="6">
      <t>シエン</t>
    </rPh>
    <phoneticPr fontId="1"/>
  </si>
  <si>
    <t>職場環境整備</t>
    <rPh sb="0" eb="2">
      <t>ショクバ</t>
    </rPh>
    <rPh sb="2" eb="4">
      <t>カンキョウ</t>
    </rPh>
    <rPh sb="4" eb="6">
      <t>セイビ</t>
    </rPh>
    <phoneticPr fontId="1"/>
  </si>
  <si>
    <t>機器製品名</t>
    <rPh sb="0" eb="2">
      <t>キキ</t>
    </rPh>
    <rPh sb="2" eb="4">
      <t>セイヒン</t>
    </rPh>
    <rPh sb="4" eb="5">
      <t>メイ</t>
    </rPh>
    <phoneticPr fontId="1"/>
  </si>
  <si>
    <t>事業所名</t>
    <rPh sb="0" eb="3">
      <t>ジギョウショ</t>
    </rPh>
    <rPh sb="3" eb="4">
      <t>メイ</t>
    </rPh>
    <phoneticPr fontId="1"/>
  </si>
  <si>
    <t>市町村（事業所）</t>
    <rPh sb="0" eb="3">
      <t>シチョウソン</t>
    </rPh>
    <rPh sb="4" eb="7">
      <t>ジギョウショ</t>
    </rPh>
    <phoneticPr fontId="1"/>
  </si>
  <si>
    <t>事業書〒</t>
    <rPh sb="0" eb="3">
      <t>ジギョウショ</t>
    </rPh>
    <phoneticPr fontId="1"/>
  </si>
  <si>
    <t>事業所住所</t>
    <rPh sb="0" eb="3">
      <t>ジギョウショ</t>
    </rPh>
    <rPh sb="3" eb="5">
      <t>ジュウショ</t>
    </rPh>
    <phoneticPr fontId="1"/>
  </si>
  <si>
    <t>施設定員数</t>
    <rPh sb="0" eb="2">
      <t>シセツ</t>
    </rPh>
    <rPh sb="2" eb="4">
      <t>テイイン</t>
    </rPh>
    <rPh sb="4" eb="5">
      <t>スウ</t>
    </rPh>
    <phoneticPr fontId="1"/>
  </si>
  <si>
    <t>利用者数</t>
    <rPh sb="0" eb="3">
      <t>リヨウシャ</t>
    </rPh>
    <rPh sb="3" eb="4">
      <t>スウ</t>
    </rPh>
    <phoneticPr fontId="1"/>
  </si>
  <si>
    <t>職員数</t>
    <rPh sb="0" eb="2">
      <t>ショクイン</t>
    </rPh>
    <rPh sb="2" eb="3">
      <t>スウ</t>
    </rPh>
    <phoneticPr fontId="1"/>
  </si>
  <si>
    <t>事業所担当者</t>
    <rPh sb="0" eb="3">
      <t>ジギョウショ</t>
    </rPh>
    <rPh sb="3" eb="5">
      <t>タントウ</t>
    </rPh>
    <rPh sb="5" eb="6">
      <t>シャ</t>
    </rPh>
    <phoneticPr fontId="1"/>
  </si>
  <si>
    <t>メール</t>
    <phoneticPr fontId="1"/>
  </si>
  <si>
    <t>台数</t>
    <rPh sb="0" eb="2">
      <t>ダイスウ</t>
    </rPh>
    <phoneticPr fontId="1"/>
  </si>
  <si>
    <t>道が認める機器</t>
    <rPh sb="0" eb="1">
      <t>ドウ</t>
    </rPh>
    <rPh sb="2" eb="3">
      <t>ミト</t>
    </rPh>
    <rPh sb="5" eb="7">
      <t>キキ</t>
    </rPh>
    <phoneticPr fontId="1"/>
  </si>
  <si>
    <t>業務改善</t>
    <rPh sb="0" eb="2">
      <t>ギョウム</t>
    </rPh>
    <rPh sb="2" eb="4">
      <t>カイゼン</t>
    </rPh>
    <phoneticPr fontId="1"/>
  </si>
  <si>
    <t>機器製品名</t>
    <rPh sb="0" eb="2">
      <t>キキ</t>
    </rPh>
    <rPh sb="2" eb="5">
      <t>セイヒンメイ</t>
    </rPh>
    <phoneticPr fontId="1"/>
  </si>
  <si>
    <t>職名</t>
    <rPh sb="0" eb="2">
      <t>ショクメイ</t>
    </rPh>
    <phoneticPr fontId="1"/>
  </si>
  <si>
    <t>介護ロボ</t>
    <rPh sb="0" eb="2">
      <t>カイゴ</t>
    </rPh>
    <phoneticPr fontId="1"/>
  </si>
  <si>
    <t>総事業費</t>
    <rPh sb="0" eb="1">
      <t>ソウ</t>
    </rPh>
    <rPh sb="1" eb="4">
      <t>ジギョウヒ</t>
    </rPh>
    <phoneticPr fontId="1"/>
  </si>
  <si>
    <t>補助対象経費</t>
    <rPh sb="0" eb="2">
      <t>ホジョ</t>
    </rPh>
    <rPh sb="2" eb="4">
      <t>タイショウ</t>
    </rPh>
    <rPh sb="4" eb="6">
      <t>ケイヒ</t>
    </rPh>
    <phoneticPr fontId="1"/>
  </si>
  <si>
    <t>補助額</t>
    <rPh sb="0" eb="3">
      <t>ホジョガク</t>
    </rPh>
    <phoneticPr fontId="1"/>
  </si>
  <si>
    <t>・プルダウンから選択（導入する事業所のサービス種別を選択）</t>
    <rPh sb="8" eb="10">
      <t>センタク</t>
    </rPh>
    <rPh sb="11" eb="13">
      <t>ドウニュウ</t>
    </rPh>
    <rPh sb="15" eb="18">
      <t>ジギョウショ</t>
    </rPh>
    <rPh sb="23" eb="25">
      <t>シュベツ</t>
    </rPh>
    <rPh sb="26" eb="28">
      <t>センタク</t>
    </rPh>
    <phoneticPr fontId="1"/>
  </si>
  <si>
    <t>北海道のホームページ</t>
    <rPh sb="0" eb="3">
      <t>ホッカイドウ</t>
    </rPh>
    <phoneticPr fontId="1"/>
  </si>
  <si>
    <t>講じている</t>
    <rPh sb="0" eb="1">
      <t>コウ</t>
    </rPh>
    <phoneticPr fontId="1"/>
  </si>
  <si>
    <t>講じていない</t>
    <rPh sb="0" eb="1">
      <t>コウ</t>
    </rPh>
    <phoneticPr fontId="1"/>
  </si>
  <si>
    <t>提出日</t>
    <phoneticPr fontId="1"/>
  </si>
  <si>
    <t>施設定員数又は利用者数</t>
    <rPh sb="0" eb="2">
      <t>シセツ</t>
    </rPh>
    <rPh sb="2" eb="3">
      <t>テイ</t>
    </rPh>
    <rPh sb="3" eb="4">
      <t>イン</t>
    </rPh>
    <rPh sb="4" eb="5">
      <t>スウ</t>
    </rPh>
    <rPh sb="5" eb="6">
      <t>マタ</t>
    </rPh>
    <rPh sb="7" eb="10">
      <t>リヨウシャ</t>
    </rPh>
    <rPh sb="10" eb="11">
      <t>スウ</t>
    </rPh>
    <phoneticPr fontId="1"/>
  </si>
  <si>
    <t>職員数（常勤換算数）</t>
    <rPh sb="0" eb="2">
      <t>ショクイン</t>
    </rPh>
    <rPh sb="2" eb="3">
      <t>スウ</t>
    </rPh>
    <rPh sb="4" eb="6">
      <t>ジョウキン</t>
    </rPh>
    <rPh sb="6" eb="8">
      <t>カンサン</t>
    </rPh>
    <rPh sb="8" eb="9">
      <t>スウ</t>
    </rPh>
    <phoneticPr fontId="1"/>
  </si>
  <si>
    <t>①</t>
    <phoneticPr fontId="1"/>
  </si>
  <si>
    <t>設置している</t>
    <rPh sb="0" eb="2">
      <t>セッチ</t>
    </rPh>
    <phoneticPr fontId="1"/>
  </si>
  <si>
    <t>②</t>
    <phoneticPr fontId="1"/>
  </si>
  <si>
    <t>サービスコード</t>
    <phoneticPr fontId="1"/>
  </si>
  <si>
    <t>重点分野</t>
    <rPh sb="0" eb="4">
      <t>ジュウテンブンヤ</t>
    </rPh>
    <phoneticPr fontId="1"/>
  </si>
  <si>
    <t>購入又はリースの別</t>
    <rPh sb="0" eb="2">
      <t>コウニュウ</t>
    </rPh>
    <rPh sb="2" eb="3">
      <t>マタ</t>
    </rPh>
    <rPh sb="8" eb="9">
      <t>ベツ</t>
    </rPh>
    <phoneticPr fontId="1"/>
  </si>
  <si>
    <t>ライセンス数で価格が変動する</t>
    <rPh sb="5" eb="6">
      <t>スウ</t>
    </rPh>
    <rPh sb="7" eb="9">
      <t>カカク</t>
    </rPh>
    <rPh sb="10" eb="12">
      <t>ヘンドウ</t>
    </rPh>
    <phoneticPr fontId="1"/>
  </si>
  <si>
    <t>取組内容</t>
    <rPh sb="0" eb="2">
      <t>トリクミ</t>
    </rPh>
    <rPh sb="2" eb="4">
      <t>ナイヨウ</t>
    </rPh>
    <phoneticPr fontId="1"/>
  </si>
  <si>
    <t>訪問介護</t>
    <rPh sb="0" eb="2">
      <t>ホウモン</t>
    </rPh>
    <rPh sb="2" eb="4">
      <t>カイゴ</t>
    </rPh>
    <phoneticPr fontId="1"/>
  </si>
  <si>
    <t>移乗支援（装着）</t>
    <rPh sb="0" eb="2">
      <t>イジョウ</t>
    </rPh>
    <rPh sb="2" eb="4">
      <t>シエン</t>
    </rPh>
    <rPh sb="5" eb="7">
      <t>ソウチャク</t>
    </rPh>
    <phoneticPr fontId="1"/>
  </si>
  <si>
    <t>第三者による支援</t>
    <rPh sb="0" eb="1">
      <t>ダイ</t>
    </rPh>
    <rPh sb="1" eb="2">
      <t>3</t>
    </rPh>
    <rPh sb="2" eb="3">
      <t>シャ</t>
    </rPh>
    <rPh sb="6" eb="8">
      <t>シエン</t>
    </rPh>
    <phoneticPr fontId="1"/>
  </si>
  <si>
    <t>訪問入浴</t>
    <rPh sb="0" eb="2">
      <t>ホウモン</t>
    </rPh>
    <rPh sb="2" eb="4">
      <t>ニュウヨク</t>
    </rPh>
    <phoneticPr fontId="1"/>
  </si>
  <si>
    <t>移乗支援（非装着）</t>
    <rPh sb="0" eb="2">
      <t>イジョウ</t>
    </rPh>
    <rPh sb="2" eb="4">
      <t>シエン</t>
    </rPh>
    <rPh sb="5" eb="6">
      <t>ヒ</t>
    </rPh>
    <rPh sb="6" eb="8">
      <t>ソウチャク</t>
    </rPh>
    <phoneticPr fontId="1"/>
  </si>
  <si>
    <t>厚生労働省の相談窓口支援・研修の受講</t>
    <rPh sb="0" eb="2">
      <t>コウセイ</t>
    </rPh>
    <rPh sb="2" eb="5">
      <t>ロウドウショウ</t>
    </rPh>
    <rPh sb="6" eb="8">
      <t>ソウダン</t>
    </rPh>
    <rPh sb="8" eb="10">
      <t>マドグチ</t>
    </rPh>
    <rPh sb="10" eb="12">
      <t>シエン</t>
    </rPh>
    <rPh sb="13" eb="15">
      <t>ケンシュウ</t>
    </rPh>
    <rPh sb="16" eb="18">
      <t>ジュコウ</t>
    </rPh>
    <phoneticPr fontId="1"/>
  </si>
  <si>
    <t>訪問看護</t>
    <rPh sb="0" eb="2">
      <t>ホウモン</t>
    </rPh>
    <rPh sb="2" eb="4">
      <t>カンゴ</t>
    </rPh>
    <phoneticPr fontId="1"/>
  </si>
  <si>
    <t>移動支援（屋外）</t>
    <rPh sb="0" eb="2">
      <t>イドウ</t>
    </rPh>
    <rPh sb="2" eb="4">
      <t>シエン</t>
    </rPh>
    <rPh sb="5" eb="7">
      <t>オクガイ</t>
    </rPh>
    <phoneticPr fontId="1"/>
  </si>
  <si>
    <t>北海道の生産性向上センターの相談支援・研修の受講</t>
    <rPh sb="0" eb="3">
      <t>ホッカイドウ</t>
    </rPh>
    <rPh sb="4" eb="7">
      <t>セイサンセイ</t>
    </rPh>
    <rPh sb="7" eb="9">
      <t>コウジョウ</t>
    </rPh>
    <rPh sb="14" eb="16">
      <t>ソウダン</t>
    </rPh>
    <rPh sb="16" eb="18">
      <t>シエン</t>
    </rPh>
    <rPh sb="19" eb="21">
      <t>ケンシュウ</t>
    </rPh>
    <rPh sb="22" eb="24">
      <t>ジュコウ</t>
    </rPh>
    <phoneticPr fontId="1"/>
  </si>
  <si>
    <t>訪問リハビリテーション</t>
    <rPh sb="0" eb="2">
      <t>ホウモン</t>
    </rPh>
    <phoneticPr fontId="1"/>
  </si>
  <si>
    <t>移動支援（屋内）</t>
    <rPh sb="0" eb="2">
      <t>イドウ</t>
    </rPh>
    <rPh sb="2" eb="4">
      <t>シエン</t>
    </rPh>
    <rPh sb="5" eb="7">
      <t>オクナイ</t>
    </rPh>
    <phoneticPr fontId="1"/>
  </si>
  <si>
    <t>通所介護</t>
    <rPh sb="0" eb="2">
      <t>ツウショ</t>
    </rPh>
    <rPh sb="2" eb="4">
      <t>カイゴ</t>
    </rPh>
    <phoneticPr fontId="1"/>
  </si>
  <si>
    <t>移動支援（装着）</t>
    <rPh sb="0" eb="2">
      <t>イドウ</t>
    </rPh>
    <rPh sb="2" eb="4">
      <t>シエン</t>
    </rPh>
    <rPh sb="5" eb="7">
      <t>ソウチャク</t>
    </rPh>
    <phoneticPr fontId="1"/>
  </si>
  <si>
    <t>選択肢①</t>
    <rPh sb="0" eb="3">
      <t>センタクシ</t>
    </rPh>
    <phoneticPr fontId="1"/>
  </si>
  <si>
    <t>選択肢③</t>
    <rPh sb="0" eb="3">
      <t>センタクシ</t>
    </rPh>
    <phoneticPr fontId="1"/>
  </si>
  <si>
    <t>通所リハビリテーション</t>
    <rPh sb="0" eb="2">
      <t>ツウショ</t>
    </rPh>
    <phoneticPr fontId="1"/>
  </si>
  <si>
    <t>排泄支援（排泄物処理）</t>
    <rPh sb="0" eb="2">
      <t>ハイセツ</t>
    </rPh>
    <rPh sb="2" eb="4">
      <t>シエン</t>
    </rPh>
    <rPh sb="5" eb="8">
      <t>ハイセツブツ</t>
    </rPh>
    <rPh sb="8" eb="10">
      <t>ショリ</t>
    </rPh>
    <phoneticPr fontId="1"/>
  </si>
  <si>
    <t>加算Ⅰ</t>
    <rPh sb="0" eb="2">
      <t>カサン</t>
    </rPh>
    <phoneticPr fontId="1"/>
  </si>
  <si>
    <t>福祉用具貸与</t>
    <rPh sb="0" eb="2">
      <t>フクシ</t>
    </rPh>
    <rPh sb="2" eb="4">
      <t>ヨウグ</t>
    </rPh>
    <rPh sb="4" eb="6">
      <t>タイヨ</t>
    </rPh>
    <phoneticPr fontId="1"/>
  </si>
  <si>
    <t>排泄支援（排泄予測・検知）</t>
    <rPh sb="0" eb="2">
      <t>ハイセツ</t>
    </rPh>
    <rPh sb="2" eb="4">
      <t>シエン</t>
    </rPh>
    <rPh sb="5" eb="7">
      <t>ハイセツ</t>
    </rPh>
    <rPh sb="7" eb="9">
      <t>ヨソク</t>
    </rPh>
    <rPh sb="10" eb="12">
      <t>ケンチ</t>
    </rPh>
    <phoneticPr fontId="1"/>
  </si>
  <si>
    <t>加算Ⅱ</t>
    <rPh sb="0" eb="2">
      <t>カサン</t>
    </rPh>
    <phoneticPr fontId="1"/>
  </si>
  <si>
    <t>短期入所生活介護</t>
    <rPh sb="0" eb="2">
      <t>タンキ</t>
    </rPh>
    <rPh sb="2" eb="4">
      <t>ニュウショ</t>
    </rPh>
    <rPh sb="4" eb="6">
      <t>セイカツ</t>
    </rPh>
    <rPh sb="6" eb="8">
      <t>カイゴ</t>
    </rPh>
    <phoneticPr fontId="1"/>
  </si>
  <si>
    <t>排泄支援（動作支援）</t>
    <rPh sb="0" eb="2">
      <t>ハイセツ</t>
    </rPh>
    <rPh sb="2" eb="4">
      <t>シエン</t>
    </rPh>
    <rPh sb="5" eb="7">
      <t>ドウサ</t>
    </rPh>
    <rPh sb="7" eb="9">
      <t>シエン</t>
    </rPh>
    <phoneticPr fontId="1"/>
  </si>
  <si>
    <t>選択肢②</t>
    <rPh sb="0" eb="3">
      <t>センタクシ</t>
    </rPh>
    <phoneticPr fontId="1"/>
  </si>
  <si>
    <t>加算Ⅲ</t>
    <rPh sb="0" eb="2">
      <t>カサン</t>
    </rPh>
    <phoneticPr fontId="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</si>
  <si>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1"/>
  </si>
  <si>
    <t>見守り・ｺﾐｭﾆｹｰｼｮﾝ（施設）</t>
    <rPh sb="0" eb="2">
      <t>ミマモ</t>
    </rPh>
    <rPh sb="14" eb="16">
      <t>シセツ</t>
    </rPh>
    <phoneticPr fontId="1"/>
  </si>
  <si>
    <t>Ｒ２</t>
    <phoneticPr fontId="1"/>
  </si>
  <si>
    <t>加算Ⅳ</t>
    <rPh sb="0" eb="2">
      <t>カサン</t>
    </rPh>
    <phoneticPr fontId="1"/>
  </si>
  <si>
    <t>短期入所療養介護（介護療養型医療施設）</t>
    <rPh sb="0" eb="2">
      <t>タンキ</t>
    </rPh>
    <rPh sb="2" eb="4">
      <t>ニュウショ</t>
    </rPh>
    <rPh sb="4" eb="6">
      <t>リョウヨウ</t>
    </rPh>
    <rPh sb="6" eb="8">
      <t>カイゴ</t>
    </rPh>
    <rPh sb="9" eb="11">
      <t>カイゴ</t>
    </rPh>
    <rPh sb="11" eb="14">
      <t>リョウヨウガタ</t>
    </rPh>
    <rPh sb="14" eb="16">
      <t>イリョウ</t>
    </rPh>
    <rPh sb="16" eb="18">
      <t>シセツ</t>
    </rPh>
    <phoneticPr fontId="1"/>
  </si>
  <si>
    <t>見守り・ｺﾐｭﾆｹｰｼｮﾝ（在宅）</t>
    <rPh sb="0" eb="2">
      <t>ミマモ</t>
    </rPh>
    <rPh sb="14" eb="16">
      <t>ザイタク</t>
    </rPh>
    <phoneticPr fontId="1"/>
  </si>
  <si>
    <t>Ｒ３</t>
    <phoneticPr fontId="1"/>
  </si>
  <si>
    <t>介護予防短期入所生活介護</t>
    <rPh sb="0" eb="2">
      <t>カイゴ</t>
    </rPh>
    <rPh sb="2" eb="4">
      <t>ヨボウ</t>
    </rPh>
    <rPh sb="4" eb="6">
      <t>タンキ</t>
    </rPh>
    <rPh sb="6" eb="8">
      <t>ニュウショ</t>
    </rPh>
    <rPh sb="8" eb="10">
      <t>セイカツ</t>
    </rPh>
    <rPh sb="10" eb="12">
      <t>カイゴ</t>
    </rPh>
    <phoneticPr fontId="1"/>
  </si>
  <si>
    <t>見守り・ｺﾐｭﾆｹｰｼｮﾝ（ｺﾐｭﾆｹｰｼｮﾝ）</t>
    <rPh sb="0" eb="2">
      <t>ミマモ</t>
    </rPh>
    <phoneticPr fontId="1"/>
  </si>
  <si>
    <t>Ｒ４</t>
    <phoneticPr fontId="1"/>
  </si>
  <si>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1"/>
  </si>
  <si>
    <t>Ｒ５</t>
    <phoneticPr fontId="1"/>
  </si>
  <si>
    <t>介護予防短期入所療養介護（介護療養型医療施設等）</t>
    <rPh sb="0" eb="2">
      <t>カイゴ</t>
    </rPh>
    <rPh sb="2" eb="4">
      <t>ヨボウ</t>
    </rPh>
    <rPh sb="4" eb="6">
      <t>タンキ</t>
    </rPh>
    <rPh sb="6" eb="8">
      <t>ニュウショ</t>
    </rPh>
    <rPh sb="8" eb="10">
      <t>リョウヨウ</t>
    </rPh>
    <rPh sb="10" eb="12">
      <t>カイゴ</t>
    </rPh>
    <rPh sb="13" eb="15">
      <t>カイゴ</t>
    </rPh>
    <rPh sb="15" eb="18">
      <t>リョウヨウガタ</t>
    </rPh>
    <rPh sb="18" eb="20">
      <t>イリョウ</t>
    </rPh>
    <rPh sb="20" eb="22">
      <t>シセツ</t>
    </rPh>
    <rPh sb="22" eb="23">
      <t>トウ</t>
    </rPh>
    <phoneticPr fontId="1"/>
  </si>
  <si>
    <t>機能訓練支援</t>
    <rPh sb="0" eb="2">
      <t>キノウ</t>
    </rPh>
    <rPh sb="2" eb="4">
      <t>クンレン</t>
    </rPh>
    <rPh sb="4" eb="6">
      <t>シエン</t>
    </rPh>
    <phoneticPr fontId="1"/>
  </si>
  <si>
    <t>Ｒ６</t>
    <phoneticPr fontId="1"/>
  </si>
  <si>
    <t>特定施設入居者生活介護（短期利用型）</t>
    <rPh sb="0" eb="2">
      <t>トクテイ</t>
    </rPh>
    <rPh sb="2" eb="4">
      <t>シセツ</t>
    </rPh>
    <rPh sb="4" eb="7">
      <t>ニュウキョシャ</t>
    </rPh>
    <rPh sb="7" eb="9">
      <t>セイカツ</t>
    </rPh>
    <rPh sb="9" eb="11">
      <t>カイゴ</t>
    </rPh>
    <rPh sb="12" eb="14">
      <t>タンキ</t>
    </rPh>
    <rPh sb="14" eb="16">
      <t>リヨウ</t>
    </rPh>
    <rPh sb="16" eb="17">
      <t>ガタ</t>
    </rPh>
    <phoneticPr fontId="1"/>
  </si>
  <si>
    <t>食事・栄養管理支援</t>
    <rPh sb="0" eb="2">
      <t>ショクジ</t>
    </rPh>
    <rPh sb="3" eb="5">
      <t>エイヨウ</t>
    </rPh>
    <rPh sb="5" eb="7">
      <t>カンリ</t>
    </rPh>
    <rPh sb="7" eb="9">
      <t>シエン</t>
    </rPh>
    <phoneticPr fontId="1"/>
  </si>
  <si>
    <t>地域密着型特定施設入居者生活介護（短期利用型）</t>
    <rPh sb="0" eb="2">
      <t>チイキ</t>
    </rPh>
    <rPh sb="2" eb="5">
      <t>ミッチャクガタ</t>
    </rPh>
    <rPh sb="5" eb="7">
      <t>トクテイ</t>
    </rPh>
    <rPh sb="7" eb="9">
      <t>シセツ</t>
    </rPh>
    <rPh sb="9" eb="12">
      <t>ニュウキョシャ</t>
    </rPh>
    <rPh sb="12" eb="14">
      <t>セイカツ</t>
    </rPh>
    <rPh sb="14" eb="16">
      <t>カイゴ</t>
    </rPh>
    <rPh sb="17" eb="19">
      <t>タンキ</t>
    </rPh>
    <rPh sb="19" eb="21">
      <t>リヨウ</t>
    </rPh>
    <rPh sb="21" eb="22">
      <t>ガタ</t>
    </rPh>
    <phoneticPr fontId="1"/>
  </si>
  <si>
    <t>認知証生活支援・認知証ｹｱ支援</t>
    <rPh sb="0" eb="3">
      <t>ニンチショウ</t>
    </rPh>
    <rPh sb="3" eb="5">
      <t>セイカツ</t>
    </rPh>
    <rPh sb="5" eb="7">
      <t>シエン</t>
    </rPh>
    <rPh sb="8" eb="11">
      <t>ニンチショウ</t>
    </rPh>
    <rPh sb="13" eb="15">
      <t>シエン</t>
    </rPh>
    <phoneticPr fontId="1"/>
  </si>
  <si>
    <t>2A</t>
    <phoneticPr fontId="1"/>
  </si>
  <si>
    <t>短期入所療養介護（介護医療院）</t>
    <rPh sb="0" eb="2">
      <t>タンキ</t>
    </rPh>
    <rPh sb="2" eb="4">
      <t>ニュウショ</t>
    </rPh>
    <rPh sb="4" eb="6">
      <t>リョウヨウ</t>
    </rPh>
    <rPh sb="6" eb="8">
      <t>カイゴ</t>
    </rPh>
    <rPh sb="9" eb="11">
      <t>カイゴ</t>
    </rPh>
    <rPh sb="11" eb="13">
      <t>イリョウ</t>
    </rPh>
    <rPh sb="13" eb="14">
      <t>イン</t>
    </rPh>
    <phoneticPr fontId="1"/>
  </si>
  <si>
    <t>2B</t>
    <phoneticPr fontId="1"/>
  </si>
  <si>
    <t>介護予防短期入所療養介護（介護医療院）</t>
    <rPh sb="0" eb="2">
      <t>カイゴ</t>
    </rPh>
    <rPh sb="2" eb="4">
      <t>ヨボウ</t>
    </rPh>
    <rPh sb="4" eb="6">
      <t>タンキ</t>
    </rPh>
    <rPh sb="6" eb="8">
      <t>ニュウショ</t>
    </rPh>
    <rPh sb="8" eb="10">
      <t>リョウヨウ</t>
    </rPh>
    <rPh sb="10" eb="12">
      <t>カイゴ</t>
    </rPh>
    <rPh sb="13" eb="15">
      <t>カイゴ</t>
    </rPh>
    <rPh sb="15" eb="18">
      <t>イリョウイン</t>
    </rPh>
    <phoneticPr fontId="1"/>
  </si>
  <si>
    <t>居宅療養管理指導</t>
    <rPh sb="0" eb="2">
      <t>キョタク</t>
    </rPh>
    <rPh sb="2" eb="4">
      <t>リョウヨウ</t>
    </rPh>
    <rPh sb="4" eb="6">
      <t>カンリ</t>
    </rPh>
    <rPh sb="6" eb="8">
      <t>シドウ</t>
    </rPh>
    <phoneticPr fontId="1"/>
  </si>
  <si>
    <t>認知症対応型共同生活介護</t>
    <rPh sb="0" eb="3">
      <t>ニンチショウ</t>
    </rPh>
    <rPh sb="3" eb="6">
      <t>タイオウガタ</t>
    </rPh>
    <rPh sb="6" eb="8">
      <t>キョウドウ</t>
    </rPh>
    <rPh sb="8" eb="10">
      <t>セイカツ</t>
    </rPh>
    <rPh sb="10" eb="12">
      <t>カイゴ</t>
    </rPh>
    <phoneticPr fontId="1"/>
  </si>
  <si>
    <t>特定施設入居者生活介護</t>
    <rPh sb="0" eb="2">
      <t>トクテイ</t>
    </rPh>
    <rPh sb="2" eb="4">
      <t>シセツ</t>
    </rPh>
    <rPh sb="4" eb="7">
      <t>ニュウキョシャ</t>
    </rPh>
    <rPh sb="7" eb="9">
      <t>セイカツ</t>
    </rPh>
    <rPh sb="9" eb="11">
      <t>カイゴ</t>
    </rPh>
    <phoneticPr fontId="1"/>
  </si>
  <si>
    <t>介護予防居宅療養管理指導</t>
    <rPh sb="0" eb="2">
      <t>カイゴ</t>
    </rPh>
    <rPh sb="2" eb="4">
      <t>ヨボウ</t>
    </rPh>
    <rPh sb="4" eb="6">
      <t>キョタク</t>
    </rPh>
    <rPh sb="6" eb="8">
      <t>リョウヨウ</t>
    </rPh>
    <rPh sb="8" eb="10">
      <t>カンリ</t>
    </rPh>
    <rPh sb="10" eb="12">
      <t>シドウ</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</si>
  <si>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</si>
  <si>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</si>
  <si>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</si>
  <si>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認知症対応型共同生活介護（短期利用）</t>
    <rPh sb="0" eb="3">
      <t>ニンチショウ</t>
    </rPh>
    <rPh sb="3" eb="6">
      <t>タイオウガタ</t>
    </rPh>
    <rPh sb="6" eb="8">
      <t>キョウドウ</t>
    </rPh>
    <rPh sb="8" eb="10">
      <t>セイカツ</t>
    </rPh>
    <rPh sb="10" eb="12">
      <t>カイゴ</t>
    </rPh>
    <rPh sb="13" eb="15">
      <t>タンキ</t>
    </rPh>
    <rPh sb="15" eb="17">
      <t>リヨウ</t>
    </rPh>
    <phoneticPr fontId="1"/>
  </si>
  <si>
    <t>介護予防認知症対応型共同生活介護（短期利用）</t>
    <rPh sb="0" eb="2">
      <t>カイゴ</t>
    </rPh>
    <rPh sb="2" eb="4">
      <t>ヨボウ</t>
    </rPh>
    <rPh sb="4" eb="7">
      <t>ニンチショウ</t>
    </rPh>
    <rPh sb="7" eb="9">
      <t>タイオウ</t>
    </rPh>
    <rPh sb="9" eb="10">
      <t>ガタ</t>
    </rPh>
    <rPh sb="10" eb="12">
      <t>キョウドウ</t>
    </rPh>
    <rPh sb="12" eb="14">
      <t>セイカツ</t>
    </rPh>
    <rPh sb="14" eb="16">
      <t>カイゴ</t>
    </rPh>
    <rPh sb="17" eb="19">
      <t>タンキ</t>
    </rPh>
    <rPh sb="19" eb="21">
      <t>リヨウ</t>
    </rPh>
    <phoneticPr fontId="1"/>
  </si>
  <si>
    <t>特定福祉用具販売</t>
    <rPh sb="0" eb="2">
      <t>トクテイ</t>
    </rPh>
    <rPh sb="2" eb="4">
      <t>フクシ</t>
    </rPh>
    <rPh sb="4" eb="6">
      <t>ヨウグ</t>
    </rPh>
    <rPh sb="6" eb="8">
      <t>ハンバイ</t>
    </rPh>
    <phoneticPr fontId="1"/>
  </si>
  <si>
    <t>居宅介護支援</t>
    <rPh sb="0" eb="2">
      <t>キョタク</t>
    </rPh>
    <rPh sb="2" eb="4">
      <t>カイゴ</t>
    </rPh>
    <rPh sb="4" eb="6">
      <t>シエン</t>
    </rPh>
    <phoneticPr fontId="1"/>
  </si>
  <si>
    <t>特定介護予防福祉用具販売</t>
    <rPh sb="0" eb="2">
      <t>トクテイ</t>
    </rPh>
    <rPh sb="2" eb="4">
      <t>カイゴ</t>
    </rPh>
    <rPh sb="4" eb="6">
      <t>ヨボウ</t>
    </rPh>
    <rPh sb="6" eb="8">
      <t>フクシ</t>
    </rPh>
    <rPh sb="8" eb="10">
      <t>ヨウグ</t>
    </rPh>
    <rPh sb="10" eb="12">
      <t>ハンバイ</t>
    </rPh>
    <phoneticPr fontId="1"/>
  </si>
  <si>
    <t>介護予防支援</t>
    <rPh sb="0" eb="2">
      <t>カイゴ</t>
    </rPh>
    <rPh sb="2" eb="4">
      <t>ヨボウ</t>
    </rPh>
    <rPh sb="4" eb="6">
      <t>シエン</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</si>
  <si>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</si>
  <si>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</si>
  <si>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</si>
  <si>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地域密着型介護老人福祉施設入居者生活介護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phoneticPr fontId="1"/>
  </si>
  <si>
    <t>介護医療院</t>
    <rPh sb="0" eb="2">
      <t>カイゴ</t>
    </rPh>
    <rPh sb="2" eb="5">
      <t>イリョウイン</t>
    </rPh>
    <phoneticPr fontId="1"/>
  </si>
  <si>
    <t>介護予防訪問入浴介護</t>
    <rPh sb="0" eb="2">
      <t>カイゴ</t>
    </rPh>
    <rPh sb="2" eb="4">
      <t>ヨボウ</t>
    </rPh>
    <rPh sb="4" eb="6">
      <t>ホウモン</t>
    </rPh>
    <rPh sb="6" eb="8">
      <t>ニュウヨク</t>
    </rPh>
    <rPh sb="8" eb="10">
      <t>カイゴ</t>
    </rPh>
    <phoneticPr fontId="1"/>
  </si>
  <si>
    <t>介護予防訪問看護</t>
    <rPh sb="0" eb="2">
      <t>カイゴ</t>
    </rPh>
    <rPh sb="2" eb="4">
      <t>ヨボウ</t>
    </rPh>
    <rPh sb="4" eb="6">
      <t>ホウモン</t>
    </rPh>
    <rPh sb="6" eb="8">
      <t>カンゴ</t>
    </rPh>
    <phoneticPr fontId="1"/>
  </si>
  <si>
    <t>介護予防訪問リハビリテーション</t>
    <rPh sb="0" eb="2">
      <t>カイゴ</t>
    </rPh>
    <rPh sb="2" eb="4">
      <t>ヨボウ</t>
    </rPh>
    <rPh sb="4" eb="6">
      <t>ホウモン</t>
    </rPh>
    <phoneticPr fontId="1"/>
  </si>
  <si>
    <t>介護予防通所リハビリテーション</t>
    <rPh sb="0" eb="2">
      <t>カイゴ</t>
    </rPh>
    <rPh sb="2" eb="4">
      <t>ヨボウ</t>
    </rPh>
    <rPh sb="4" eb="6">
      <t>ツウショ</t>
    </rPh>
    <phoneticPr fontId="1"/>
  </si>
  <si>
    <t>介護予防福祉用具貸与</t>
    <rPh sb="0" eb="2">
      <t>カイゴ</t>
    </rPh>
    <rPh sb="2" eb="4">
      <t>ヨボウ</t>
    </rPh>
    <rPh sb="4" eb="6">
      <t>フクシ</t>
    </rPh>
    <rPh sb="6" eb="8">
      <t>ヨウグ</t>
    </rPh>
    <rPh sb="8" eb="10">
      <t>タイヨ</t>
    </rPh>
    <phoneticPr fontId="1"/>
  </si>
  <si>
    <t>小規模多機能型居宅介護（短期利用型）</t>
    <rPh sb="0" eb="3">
      <t>ショウキボ</t>
    </rPh>
    <rPh sb="3" eb="6">
      <t>タキノウ</t>
    </rPh>
    <rPh sb="6" eb="7">
      <t>ガタ</t>
    </rPh>
    <rPh sb="7" eb="9">
      <t>キョタク</t>
    </rPh>
    <rPh sb="9" eb="11">
      <t>カイゴ</t>
    </rPh>
    <rPh sb="12" eb="14">
      <t>タンキ</t>
    </rPh>
    <rPh sb="14" eb="16">
      <t>リヨウ</t>
    </rPh>
    <rPh sb="16" eb="17">
      <t>ガタ</t>
    </rPh>
    <phoneticPr fontId="1"/>
  </si>
  <si>
    <t>介護予防小規模多機能型居宅介護（短期利用型）</t>
    <rPh sb="0" eb="2">
      <t>カイゴ</t>
    </rPh>
    <rPh sb="2" eb="4">
      <t>ヨボウ</t>
    </rPh>
    <rPh sb="4" eb="7">
      <t>ショウキボ</t>
    </rPh>
    <rPh sb="7" eb="10">
      <t>タキノウ</t>
    </rPh>
    <rPh sb="10" eb="11">
      <t>ガタ</t>
    </rPh>
    <rPh sb="11" eb="13">
      <t>キョタク</t>
    </rPh>
    <rPh sb="13" eb="15">
      <t>カイゴ</t>
    </rPh>
    <rPh sb="16" eb="18">
      <t>タンキ</t>
    </rPh>
    <rPh sb="18" eb="20">
      <t>リヨウ</t>
    </rPh>
    <rPh sb="20" eb="21">
      <t>ガタ</t>
    </rPh>
    <phoneticPr fontId="1"/>
  </si>
  <si>
    <t>夜間対応型訪問介護</t>
    <rPh sb="0" eb="2">
      <t>ヤカン</t>
    </rPh>
    <rPh sb="2" eb="4">
      <t>タイオウ</t>
    </rPh>
    <rPh sb="4" eb="5">
      <t>ガタ</t>
    </rPh>
    <rPh sb="5" eb="7">
      <t>ホウモン</t>
    </rPh>
    <rPh sb="7" eb="9">
      <t>カイゴ</t>
    </rPh>
    <phoneticPr fontId="1"/>
  </si>
  <si>
    <t>認知症対応型通所介護</t>
    <rPh sb="0" eb="3">
      <t>ニンチショウ</t>
    </rPh>
    <rPh sb="3" eb="5">
      <t>タイオウ</t>
    </rPh>
    <rPh sb="5" eb="6">
      <t>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</si>
  <si>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</si>
  <si>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</si>
  <si>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介護予防小規模多機能型居宅介護</t>
    <rPh sb="0" eb="2">
      <t>カイゴ</t>
    </rPh>
    <rPh sb="2" eb="4">
      <t>ヨボウ</t>
    </rPh>
    <rPh sb="4" eb="7">
      <t>ショウキボ</t>
    </rPh>
    <rPh sb="7" eb="11">
      <t>タキノウガタ</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</si>
  <si>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</si>
  <si>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</si>
  <si>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地域密着型通所介護</t>
    <rPh sb="0" eb="2">
      <t>チイキ</t>
    </rPh>
    <rPh sb="2" eb="5">
      <t>ミッチャクガタ</t>
    </rPh>
    <rPh sb="5" eb="7">
      <t>ツウショ</t>
    </rPh>
    <rPh sb="7" eb="9">
      <t>カイゴ</t>
    </rPh>
    <phoneticPr fontId="1"/>
  </si>
  <si>
    <t>複合型サービス（看護小規模多機能型居宅介護・短期利用型）</t>
    <rPh sb="0" eb="2">
      <t>フクゴウ</t>
    </rPh>
    <rPh sb="2" eb="3">
      <t>ガタ</t>
    </rPh>
    <rPh sb="8" eb="10">
      <t>カンゴ</t>
    </rPh>
    <rPh sb="10" eb="13">
      <t>ショウキボ</t>
    </rPh>
    <rPh sb="13" eb="17">
      <t>タキノウガタ</t>
    </rPh>
    <rPh sb="17" eb="19">
      <t>キョタク</t>
    </rPh>
    <rPh sb="19" eb="21">
      <t>カイゴ</t>
    </rPh>
    <rPh sb="22" eb="24">
      <t>タンキ</t>
    </rPh>
    <rPh sb="24" eb="26">
      <t>リヨウ</t>
    </rPh>
    <rPh sb="26" eb="27">
      <t>ガタ</t>
    </rPh>
    <phoneticPr fontId="1"/>
  </si>
  <si>
    <t>養護老人ホーム</t>
    <rPh sb="0" eb="2">
      <t>ヨウゴ</t>
    </rPh>
    <rPh sb="2" eb="4">
      <t>ロウジン</t>
    </rPh>
    <phoneticPr fontId="1"/>
  </si>
  <si>
    <t>軽費老人ホーム</t>
    <rPh sb="0" eb="2">
      <t>ケイヒ</t>
    </rPh>
    <rPh sb="2" eb="4">
      <t>ロウジン</t>
    </rPh>
    <phoneticPr fontId="1"/>
  </si>
  <si>
    <t>名　【運営規定に定める定員数］</t>
    <rPh sb="0" eb="1">
      <t>メイ</t>
    </rPh>
    <rPh sb="3" eb="5">
      <t>ウンエイ</t>
    </rPh>
    <rPh sb="5" eb="7">
      <t>キテイ</t>
    </rPh>
    <rPh sb="8" eb="9">
      <t>サダ</t>
    </rPh>
    <rPh sb="11" eb="14">
      <t>テイインスウ</t>
    </rPh>
    <phoneticPr fontId="1"/>
  </si>
  <si>
    <t>名　【〇月時点の職員数］</t>
    <rPh sb="0" eb="1">
      <t>メイ</t>
    </rPh>
    <rPh sb="4" eb="5">
      <t>ガツ</t>
    </rPh>
    <rPh sb="5" eb="7">
      <t>ジテン</t>
    </rPh>
    <rPh sb="8" eb="11">
      <t>ショクインスウ</t>
    </rPh>
    <phoneticPr fontId="1"/>
  </si>
  <si>
    <t>※どちらかに○を付けてください。</t>
    <phoneticPr fontId="1"/>
  </si>
  <si>
    <t>※導入済み機器は「●」を、
　 今年度導入予定機器は「○」を入力ください</t>
    <rPh sb="16" eb="19">
      <t>コンネンド</t>
    </rPh>
    <phoneticPr fontId="1"/>
  </si>
  <si>
    <t>利用者ごとの計画作成や記録に係る書類（例：アセスメントシート、サービス担当者会議録）</t>
    <rPh sb="19" eb="20">
      <t>レイ</t>
    </rPh>
    <rPh sb="35" eb="38">
      <t>タントウシャ</t>
    </rPh>
    <rPh sb="38" eb="41">
      <t>カイギロク</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</si>
  <si>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</si>
  <si>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</si>
  <si>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</si>
  <si>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</si>
  <si>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</si>
  <si>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</si>
  <si>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⑧-2　データ登録している方法</t>
    <rPh sb="7" eb="9">
      <t>トウロク</t>
    </rPh>
    <rPh sb="13" eb="15">
      <t>ホウホウ</t>
    </rPh>
    <phoneticPr fontId="1"/>
  </si>
  <si>
    <t>⑨　セキュリティ対策</t>
    <rPh sb="8" eb="10">
      <t>タイサク</t>
    </rPh>
    <phoneticPr fontId="1"/>
  </si>
  <si>
    <t>都道府県</t>
    <rPh sb="0" eb="4">
      <t>トドウフケン</t>
    </rPh>
    <phoneticPr fontId="1"/>
  </si>
  <si>
    <t>セキュリティアクション</t>
    <phoneticPr fontId="1"/>
  </si>
  <si>
    <t>委員会</t>
    <rPh sb="0" eb="3">
      <t>イインカイ</t>
    </rPh>
    <phoneticPr fontId="1"/>
  </si>
  <si>
    <t>01北海道</t>
  </si>
  <si>
    <t>1～10名</t>
  </si>
  <si>
    <t>利用開始済み</t>
    <rPh sb="0" eb="2">
      <t>リヨウ</t>
    </rPh>
    <rPh sb="2" eb="4">
      <t>カイシ</t>
    </rPh>
    <rPh sb="4" eb="5">
      <t>ズ</t>
    </rPh>
    <phoneticPr fontId="1"/>
  </si>
  <si>
    <t>「★一つ星」又は「★★二つ星」のいずれかを宣言している（同等の対策含む）</t>
    <rPh sb="28" eb="30">
      <t>ドウトウ</t>
    </rPh>
    <rPh sb="31" eb="33">
      <t>タイサク</t>
    </rPh>
    <rPh sb="33" eb="34">
      <t>フク</t>
    </rPh>
    <phoneticPr fontId="1"/>
  </si>
  <si>
    <t>02青森県</t>
  </si>
  <si>
    <t>-</t>
    <phoneticPr fontId="1"/>
  </si>
  <si>
    <t>11～20名</t>
  </si>
  <si>
    <t>令和７年度中に利用開始予定</t>
    <rPh sb="0" eb="2">
      <t>レイワ</t>
    </rPh>
    <rPh sb="3" eb="5">
      <t>ネンド</t>
    </rPh>
    <rPh sb="5" eb="6">
      <t>チュウ</t>
    </rPh>
    <rPh sb="7" eb="9">
      <t>リヨウ</t>
    </rPh>
    <rPh sb="9" eb="11">
      <t>カイシ</t>
    </rPh>
    <rPh sb="11" eb="13">
      <t>ヨテイ</t>
    </rPh>
    <phoneticPr fontId="1"/>
  </si>
  <si>
    <t>03岩手県</t>
  </si>
  <si>
    <t>21～30名</t>
  </si>
  <si>
    <t>04宮城県</t>
  </si>
  <si>
    <t>31名～</t>
    <phoneticPr fontId="1"/>
  </si>
  <si>
    <t>31～40名</t>
  </si>
  <si>
    <t>05秋田県</t>
  </si>
  <si>
    <t>41～50名</t>
    <rPh sb="5" eb="6">
      <t>メイ</t>
    </rPh>
    <phoneticPr fontId="1"/>
  </si>
  <si>
    <t>周知している</t>
    <rPh sb="0" eb="2">
      <t>シュウチ</t>
    </rPh>
    <phoneticPr fontId="1"/>
  </si>
  <si>
    <t>06山形県</t>
  </si>
  <si>
    <t>51～60名</t>
  </si>
  <si>
    <t>周知していない</t>
    <rPh sb="0" eb="2">
      <t>シュウチ</t>
    </rPh>
    <phoneticPr fontId="1"/>
  </si>
  <si>
    <t>07福島県</t>
  </si>
  <si>
    <t>61名～70名</t>
  </si>
  <si>
    <t>08茨城県</t>
  </si>
  <si>
    <t>71名～80名</t>
  </si>
  <si>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</si>
  <si>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09栃木県</t>
  </si>
  <si>
    <t>210_短期入所生活介護</t>
    <phoneticPr fontId="1"/>
  </si>
  <si>
    <t>81名～90名</t>
  </si>
  <si>
    <t>10群馬県</t>
  </si>
  <si>
    <t>91名～100名</t>
  </si>
  <si>
    <t>11埼玉県</t>
  </si>
  <si>
    <t>101名～</t>
  </si>
  <si>
    <t>12千葉県</t>
  </si>
  <si>
    <t>13東京都</t>
  </si>
  <si>
    <t>310_居宅療養管理指導</t>
    <rPh sb="4" eb="6">
      <t>キョタク</t>
    </rPh>
    <rPh sb="6" eb="8">
      <t>リョウヨウ</t>
    </rPh>
    <rPh sb="8" eb="10">
      <t>カンリ</t>
    </rPh>
    <rPh sb="10" eb="12">
      <t>シドウ</t>
    </rPh>
    <phoneticPr fontId="1"/>
  </si>
  <si>
    <t>14神奈川県</t>
  </si>
  <si>
    <t>320_認知症対応型共同生活介護</t>
    <phoneticPr fontId="1"/>
  </si>
  <si>
    <t>15新潟県</t>
  </si>
  <si>
    <t>16富山県</t>
  </si>
  <si>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</si>
  <si>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</si>
  <si>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18福井県</t>
  </si>
  <si>
    <t>19山梨県</t>
  </si>
  <si>
    <t>20長野県</t>
  </si>
  <si>
    <t>21岐阜県</t>
  </si>
  <si>
    <t>337_特定施設入居者生活介護（サービス付き高齢者向け住宅・外部サービス利用型）</t>
    <phoneticPr fontId="1"/>
  </si>
  <si>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</si>
  <si>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</si>
  <si>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23愛知県</t>
  </si>
  <si>
    <t>24三重県</t>
  </si>
  <si>
    <t>362_地域密着型特定施設入居者生活介護（軽費老人ホーム）</t>
    <phoneticPr fontId="1"/>
  </si>
  <si>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</si>
  <si>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</si>
  <si>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26京都府</t>
  </si>
  <si>
    <t>27大阪府</t>
  </si>
  <si>
    <t>28兵庫県</t>
  </si>
  <si>
    <t>29奈良県</t>
  </si>
  <si>
    <t>460_介護予防支援</t>
    <rPh sb="6" eb="8">
      <t>ヨボウ</t>
    </rPh>
    <phoneticPr fontId="1"/>
  </si>
  <si>
    <t>30和歌山県</t>
  </si>
  <si>
    <t>31鳥取県</t>
  </si>
  <si>
    <t>32島根県</t>
  </si>
  <si>
    <t>33岡山県</t>
  </si>
  <si>
    <t>34広島県</t>
  </si>
  <si>
    <t>35山口県</t>
  </si>
  <si>
    <t>36徳島県</t>
  </si>
  <si>
    <t>37香川県</t>
  </si>
  <si>
    <t>38愛媛県</t>
  </si>
  <si>
    <t>39高知県</t>
  </si>
  <si>
    <t>40福岡県</t>
  </si>
  <si>
    <t>41佐賀県</t>
  </si>
  <si>
    <t>620_介護予防訪問入浴介護 </t>
    <phoneticPr fontId="1"/>
  </si>
  <si>
    <t>42長崎県</t>
  </si>
  <si>
    <t>630_介護予防訪問看護 </t>
    <phoneticPr fontId="1"/>
  </si>
  <si>
    <t>43熊本県</t>
  </si>
  <si>
    <t>640_介護予防訪問リハビリテーション </t>
    <phoneticPr fontId="1"/>
  </si>
  <si>
    <t>44大分県</t>
  </si>
  <si>
    <t>660_介護予防通所リハビリテーション</t>
  </si>
  <si>
    <t>45宮崎県</t>
  </si>
  <si>
    <t>670_介護予防福祉用具貸与</t>
  </si>
  <si>
    <t>46鹿児島県</t>
  </si>
  <si>
    <t>240_介護予防短期入所生活介護 </t>
  </si>
  <si>
    <t>47沖縄県</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</si>
  <si>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</si>
  <si>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</si>
  <si>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</si>
  <si>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</si>
  <si>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</si>
  <si>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</si>
  <si>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</si>
  <si>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</si>
  <si>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</si>
  <si>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</si>
  <si>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</si>
  <si>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</si>
  <si>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</si>
  <si>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</si>
  <si>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</si>
  <si>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</si>
  <si>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</si>
  <si>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</si>
  <si>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</si>
  <si>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</si>
  <si>
    <t>○</t>
  </si>
  <si>
    <t>区分</t>
    <rPh sb="0" eb="2">
      <t>クブン</t>
    </rPh>
    <phoneticPr fontId="1"/>
  </si>
  <si>
    <t>製品本体</t>
    <rPh sb="0" eb="4">
      <t>セイヒンホンタイ</t>
    </rPh>
    <phoneticPr fontId="1"/>
  </si>
  <si>
    <t>付帯経費（通信環境整備）</t>
    <rPh sb="0" eb="4">
      <t>フタイケイヒ</t>
    </rPh>
    <rPh sb="5" eb="11">
      <t>ツウシンカンキョウセイビ</t>
    </rPh>
    <phoneticPr fontId="1"/>
  </si>
  <si>
    <t>付帯経費（情報通信端末）</t>
    <rPh sb="0" eb="4">
      <t>フタイケイヒ</t>
    </rPh>
    <rPh sb="5" eb="11">
      <t>ジョウホウツウシンタンマツ</t>
    </rPh>
    <phoneticPr fontId="1"/>
  </si>
  <si>
    <t>付帯経費（その他）</t>
    <rPh sb="0" eb="2">
      <t>フタイ</t>
    </rPh>
    <rPh sb="2" eb="4">
      <t>ケイヒ</t>
    </rPh>
    <rPh sb="7" eb="8">
      <t>タ</t>
    </rPh>
    <phoneticPr fontId="1"/>
  </si>
  <si>
    <t>介護テクノロジー（移乗等）①</t>
    <rPh sb="0" eb="2">
      <t>カイゴ</t>
    </rPh>
    <rPh sb="9" eb="12">
      <t>イジョウトウ</t>
    </rPh>
    <phoneticPr fontId="1"/>
  </si>
  <si>
    <t>介護業務支援（介護ソフト）</t>
    <rPh sb="0" eb="2">
      <t>カイゴ</t>
    </rPh>
    <rPh sb="2" eb="6">
      <t>ギョウムシエン</t>
    </rPh>
    <rPh sb="7" eb="9">
      <t>カイゴ</t>
    </rPh>
    <phoneticPr fontId="1"/>
  </si>
  <si>
    <t>道が認める機器</t>
    <rPh sb="0" eb="1">
      <t>ドウ</t>
    </rPh>
    <rPh sb="2" eb="3">
      <t>ミト</t>
    </rPh>
    <rPh sb="5" eb="7">
      <t>キキ</t>
    </rPh>
    <phoneticPr fontId="1"/>
  </si>
  <si>
    <t>パッケージ型</t>
    <rPh sb="5" eb="6">
      <t>ガタ</t>
    </rPh>
    <phoneticPr fontId="1"/>
  </si>
  <si>
    <t>介護業務支援（介護ソフト）</t>
    <rPh sb="0" eb="2">
      <t>カイゴ</t>
    </rPh>
    <rPh sb="2" eb="4">
      <t>ギョウム</t>
    </rPh>
    <rPh sb="4" eb="6">
      <t>シエン</t>
    </rPh>
    <rPh sb="7" eb="9">
      <t>カイゴ</t>
    </rPh>
    <phoneticPr fontId="1"/>
  </si>
  <si>
    <t>介護テクノロジー（移乗等）②</t>
    <rPh sb="0" eb="2">
      <t>カイゴ</t>
    </rPh>
    <rPh sb="9" eb="11">
      <t>イジョウ</t>
    </rPh>
    <rPh sb="11" eb="12">
      <t>トウ</t>
    </rPh>
    <phoneticPr fontId="1"/>
  </si>
  <si>
    <t>介護テクノロジー（移乗等）③</t>
    <rPh sb="0" eb="2">
      <t>カイゴ</t>
    </rPh>
    <rPh sb="9" eb="11">
      <t>イジョウ</t>
    </rPh>
    <rPh sb="11" eb="12">
      <t>トウ</t>
    </rPh>
    <phoneticPr fontId="1"/>
  </si>
  <si>
    <t>（TAISコード）</t>
    <phoneticPr fontId="1"/>
  </si>
  <si>
    <t>・福祉用具システム（TAIS）に登録されている「TAISコード」を記載</t>
    <rPh sb="1" eb="5">
      <t>フクシヨウグ</t>
    </rPh>
    <rPh sb="16" eb="18">
      <t>トウロク</t>
    </rPh>
    <rPh sb="33" eb="35">
      <t>キサイ</t>
    </rPh>
    <phoneticPr fontId="1"/>
  </si>
  <si>
    <t>移乗支援（装着）</t>
    <rPh sb="0" eb="4">
      <t>イジョウシエン</t>
    </rPh>
    <rPh sb="5" eb="7">
      <t>ソウチャク</t>
    </rPh>
    <phoneticPr fontId="1"/>
  </si>
  <si>
    <t>移乗支援（非装着）</t>
    <rPh sb="0" eb="4">
      <t>イジョウシエン</t>
    </rPh>
    <rPh sb="5" eb="6">
      <t>ヒ</t>
    </rPh>
    <rPh sb="6" eb="8">
      <t>ソウチャク</t>
    </rPh>
    <phoneticPr fontId="1"/>
  </si>
  <si>
    <t>移動支援（屋外）</t>
    <rPh sb="0" eb="4">
      <t>イドウシエン</t>
    </rPh>
    <rPh sb="5" eb="7">
      <t>オクガイ</t>
    </rPh>
    <phoneticPr fontId="1"/>
  </si>
  <si>
    <t>移動支援（屋内）</t>
    <rPh sb="0" eb="4">
      <t>イドウシエン</t>
    </rPh>
    <rPh sb="5" eb="7">
      <t>オクナイ</t>
    </rPh>
    <phoneticPr fontId="1"/>
  </si>
  <si>
    <t>移動支援（装着）</t>
    <rPh sb="0" eb="4">
      <t>イドウシエン</t>
    </rPh>
    <rPh sb="5" eb="7">
      <t>ソウチャク</t>
    </rPh>
    <phoneticPr fontId="1"/>
  </si>
  <si>
    <t>見守り・コミュニケーション（施設）</t>
    <rPh sb="0" eb="2">
      <t>ミマモ</t>
    </rPh>
    <rPh sb="14" eb="16">
      <t>シセツ</t>
    </rPh>
    <phoneticPr fontId="1"/>
  </si>
  <si>
    <t>見守り・コミュニケーション（在宅）</t>
    <rPh sb="0" eb="2">
      <t>ミマモ</t>
    </rPh>
    <rPh sb="14" eb="16">
      <t>ザイタク</t>
    </rPh>
    <phoneticPr fontId="1"/>
  </si>
  <si>
    <t>機能訓練支援</t>
    <rPh sb="0" eb="6">
      <t>キノウクンレンシエン</t>
    </rPh>
    <phoneticPr fontId="1"/>
  </si>
  <si>
    <t>食事・栄養管理支援</t>
    <rPh sb="0" eb="2">
      <t>ショクジ</t>
    </rPh>
    <rPh sb="3" eb="9">
      <t>エイヨウカンリシエン</t>
    </rPh>
    <phoneticPr fontId="1"/>
  </si>
  <si>
    <t>認知症生活支援・認知症ケア支援</t>
    <rPh sb="0" eb="3">
      <t>ニンチショウ</t>
    </rPh>
    <rPh sb="3" eb="5">
      <t>セイカツ</t>
    </rPh>
    <rPh sb="5" eb="7">
      <t>シエン</t>
    </rPh>
    <rPh sb="8" eb="11">
      <t>ニンチショウ</t>
    </rPh>
    <rPh sb="13" eb="15">
      <t>シエン</t>
    </rPh>
    <phoneticPr fontId="1"/>
  </si>
  <si>
    <t>・2機種で1セットの場合、1枠に2機種分記載</t>
    <rPh sb="2" eb="4">
      <t>キシュ</t>
    </rPh>
    <rPh sb="10" eb="12">
      <t>バアイ</t>
    </rPh>
    <rPh sb="14" eb="15">
      <t>ワク</t>
    </rPh>
    <rPh sb="17" eb="19">
      <t>キシュ</t>
    </rPh>
    <rPh sb="19" eb="20">
      <t>ブン</t>
    </rPh>
    <rPh sb="20" eb="22">
      <t>キサイ</t>
    </rPh>
    <phoneticPr fontId="1"/>
  </si>
  <si>
    <t>①</t>
    <phoneticPr fontId="1"/>
  </si>
  <si>
    <t>②</t>
    <phoneticPr fontId="1"/>
  </si>
  <si>
    <t>総事業費【Ａ】</t>
    <rPh sb="0" eb="4">
      <t>ソウジギョウヒ</t>
    </rPh>
    <phoneticPr fontId="1"/>
  </si>
  <si>
    <t>対象経費【Ｂ】</t>
    <rPh sb="0" eb="4">
      <t>タイショウケイヒ</t>
    </rPh>
    <phoneticPr fontId="1"/>
  </si>
  <si>
    <t>補助額【Ｃ】</t>
    <rPh sb="0" eb="3">
      <t>ホジョガク</t>
    </rPh>
    <phoneticPr fontId="1"/>
  </si>
  <si>
    <t>補助額の合計【D】
（Ｃ①+Ｃ②）</t>
    <rPh sb="0" eb="3">
      <t>ホジョガク</t>
    </rPh>
    <rPh sb="4" eb="6">
      <t>ゴウケイ</t>
    </rPh>
    <phoneticPr fontId="1"/>
  </si>
  <si>
    <t>総計</t>
    <rPh sb="0" eb="2">
      <t>ソウケイ</t>
    </rPh>
    <phoneticPr fontId="1"/>
  </si>
  <si>
    <t>補助額算定表</t>
    <rPh sb="0" eb="3">
      <t>ホジョガク</t>
    </rPh>
    <rPh sb="3" eb="5">
      <t>サンテイ</t>
    </rPh>
    <rPh sb="5" eb="6">
      <t>ヒョウ</t>
    </rPh>
    <phoneticPr fontId="1"/>
  </si>
  <si>
    <t>小計</t>
    <rPh sb="0" eb="2">
      <t>ショウケイ</t>
    </rPh>
    <phoneticPr fontId="1"/>
  </si>
  <si>
    <t>事業費 合計</t>
    <rPh sb="0" eb="3">
      <t>ジギョウヒ</t>
    </rPh>
    <rPh sb="4" eb="5">
      <t>ゴウ</t>
    </rPh>
    <rPh sb="5" eb="6">
      <t>ケイ</t>
    </rPh>
    <phoneticPr fontId="1"/>
  </si>
  <si>
    <t>導入区分ごとの経費の内訳</t>
    <rPh sb="0" eb="2">
      <t>ドウニュウ</t>
    </rPh>
    <rPh sb="2" eb="4">
      <t>クブン</t>
    </rPh>
    <rPh sb="7" eb="9">
      <t>ケイヒ</t>
    </rPh>
    <rPh sb="10" eb="12">
      <t>ウチワケ</t>
    </rPh>
    <phoneticPr fontId="1"/>
  </si>
  <si>
    <t>付帯経費（情報通信端末）</t>
    <rPh sb="0" eb="2">
      <t>フタイ</t>
    </rPh>
    <rPh sb="2" eb="4">
      <t>ケイヒ</t>
    </rPh>
    <rPh sb="5" eb="7">
      <t>ジョウホウ</t>
    </rPh>
    <rPh sb="7" eb="9">
      <t>ツウシン</t>
    </rPh>
    <rPh sb="9" eb="11">
      <t>タンマツ</t>
    </rPh>
    <phoneticPr fontId="1"/>
  </si>
  <si>
    <t>製品本体</t>
    <rPh sb="0" eb="2">
      <t>セイヒン</t>
    </rPh>
    <rPh sb="2" eb="4">
      <t>ホンタイ</t>
    </rPh>
    <phoneticPr fontId="1"/>
  </si>
  <si>
    <t>対象外経費　B</t>
    <rPh sb="0" eb="3">
      <t>タイショウガイ</t>
    </rPh>
    <rPh sb="3" eb="5">
      <t>ケイヒ</t>
    </rPh>
    <phoneticPr fontId="1"/>
  </si>
  <si>
    <t>単価（消費税抜）</t>
    <rPh sb="0" eb="2">
      <t>タンカ</t>
    </rPh>
    <rPh sb="3" eb="7">
      <t>ショウヒゼイヌ</t>
    </rPh>
    <phoneticPr fontId="1"/>
  </si>
  <si>
    <t>対象経費　A</t>
    <rPh sb="0" eb="2">
      <t>タイショウ</t>
    </rPh>
    <rPh sb="2" eb="4">
      <t>ケイヒ</t>
    </rPh>
    <phoneticPr fontId="1"/>
  </si>
  <si>
    <t>ほか</t>
    <phoneticPr fontId="1"/>
  </si>
  <si>
    <t>機器の導入台数</t>
    <rPh sb="0" eb="2">
      <t>キキ</t>
    </rPh>
    <rPh sb="3" eb="5">
      <t>ドウニュウ</t>
    </rPh>
    <rPh sb="5" eb="6">
      <t>ダイ</t>
    </rPh>
    <rPh sb="6" eb="7">
      <t>スウ</t>
    </rPh>
    <phoneticPr fontId="1"/>
  </si>
  <si>
    <t>４</t>
    <phoneticPr fontId="1"/>
  </si>
  <si>
    <t>情報通信端末の導入台数</t>
    <rPh sb="0" eb="2">
      <t>ジョウホウ</t>
    </rPh>
    <rPh sb="2" eb="4">
      <t>ツウシン</t>
    </rPh>
    <rPh sb="4" eb="6">
      <t>タンマツ</t>
    </rPh>
    <rPh sb="7" eb="9">
      <t>ドウニュウ</t>
    </rPh>
    <rPh sb="9" eb="10">
      <t>ダイ</t>
    </rPh>
    <rPh sb="10" eb="11">
      <t>スウ</t>
    </rPh>
    <phoneticPr fontId="1"/>
  </si>
  <si>
    <t>・機器製品に付帯して必要となる情報通信端末（タブレット等）の製品名を記載</t>
    <rPh sb="1" eb="3">
      <t>キキ</t>
    </rPh>
    <rPh sb="3" eb="5">
      <t>セイヒン</t>
    </rPh>
    <rPh sb="6" eb="8">
      <t>フタイ</t>
    </rPh>
    <rPh sb="10" eb="12">
      <t>ヒツヨウ</t>
    </rPh>
    <rPh sb="15" eb="17">
      <t>ジョウホウ</t>
    </rPh>
    <rPh sb="17" eb="19">
      <t>ツウシン</t>
    </rPh>
    <rPh sb="19" eb="21">
      <t>タンマツ</t>
    </rPh>
    <rPh sb="27" eb="28">
      <t>トウ</t>
    </rPh>
    <rPh sb="30" eb="32">
      <t>セイヒン</t>
    </rPh>
    <rPh sb="32" eb="33">
      <t>メイ</t>
    </rPh>
    <rPh sb="34" eb="36">
      <t>キサイ</t>
    </rPh>
    <phoneticPr fontId="1"/>
  </si>
  <si>
    <t>情報通信端末機器</t>
    <rPh sb="0" eb="2">
      <t>ジョウホウ</t>
    </rPh>
    <rPh sb="2" eb="4">
      <t>ツウシン</t>
    </rPh>
    <rPh sb="4" eb="6">
      <t>タンマツ</t>
    </rPh>
    <rPh sb="6" eb="8">
      <t>キキ</t>
    </rPh>
    <phoneticPr fontId="1"/>
  </si>
  <si>
    <r>
      <rPr>
        <sz val="18"/>
        <color theme="0"/>
        <rFont val="ＤＦ特太ゴシック体"/>
        <family val="3"/>
        <charset val="128"/>
      </rPr>
      <t>〇</t>
    </r>
    <r>
      <rPr>
        <sz val="18"/>
        <color theme="7"/>
        <rFont val="ＤＦ特太ゴシック体"/>
        <family val="3"/>
        <charset val="128"/>
      </rPr>
      <t>黄色セル</t>
    </r>
    <r>
      <rPr>
        <sz val="18"/>
        <color theme="0"/>
        <rFont val="ＤＦ特太ゴシック体"/>
        <family val="3"/>
        <charset val="128"/>
      </rPr>
      <t>は、全事業所が記載してください。</t>
    </r>
    <r>
      <rPr>
        <sz val="18"/>
        <color theme="1"/>
        <rFont val="ＤＦ特太ゴシック体"/>
        <family val="3"/>
        <charset val="128"/>
      </rPr>
      <t xml:space="preserve">
</t>
    </r>
    <r>
      <rPr>
        <sz val="18"/>
        <color theme="0"/>
        <rFont val="ＤＦ特太ゴシック体"/>
        <family val="3"/>
        <charset val="128"/>
      </rPr>
      <t>〇</t>
    </r>
    <r>
      <rPr>
        <sz val="18"/>
        <color rgb="FFFFCCFF"/>
        <rFont val="ＤＦ特太ゴシック体"/>
        <family val="3"/>
        <charset val="128"/>
      </rPr>
      <t>ピンク色</t>
    </r>
    <r>
      <rPr>
        <sz val="18"/>
        <color theme="0"/>
        <rFont val="ＤＦ特太ゴシック体"/>
        <family val="3"/>
        <charset val="128"/>
      </rPr>
      <t>のセルは、【運営規定等により、利用定員数を定めている事業所のみ】記載してください。</t>
    </r>
    <r>
      <rPr>
        <sz val="18"/>
        <color theme="1"/>
        <rFont val="ＤＦ特太ゴシック体"/>
        <family val="3"/>
        <charset val="128"/>
      </rPr>
      <t xml:space="preserve">
</t>
    </r>
    <r>
      <rPr>
        <sz val="18"/>
        <color theme="0"/>
        <rFont val="ＤＦ特太ゴシック体"/>
        <family val="3"/>
        <charset val="128"/>
      </rPr>
      <t>〇</t>
    </r>
    <r>
      <rPr>
        <sz val="18"/>
        <color theme="6" tint="0.79998168889431442"/>
        <rFont val="ＤＦ特太ゴシック体"/>
        <family val="3"/>
        <charset val="128"/>
      </rPr>
      <t>グレー色</t>
    </r>
    <r>
      <rPr>
        <sz val="18"/>
        <color theme="0"/>
        <rFont val="ＤＦ特太ゴシック体"/>
        <family val="3"/>
        <charset val="128"/>
      </rPr>
      <t>のセルは、【意向調査に未回答の事業所のみ】記載してください。</t>
    </r>
    <rPh sb="1" eb="3">
      <t>キイロ</t>
    </rPh>
    <rPh sb="7" eb="10">
      <t>ゼンジギョウ</t>
    </rPh>
    <rPh sb="10" eb="11">
      <t>ショ</t>
    </rPh>
    <rPh sb="12" eb="14">
      <t>キサイ</t>
    </rPh>
    <rPh sb="26" eb="27">
      <t>イロ</t>
    </rPh>
    <rPh sb="33" eb="35">
      <t>ウンエイ</t>
    </rPh>
    <rPh sb="35" eb="38">
      <t>キテイトウ</t>
    </rPh>
    <rPh sb="42" eb="47">
      <t>リヨウテイインスウ</t>
    </rPh>
    <rPh sb="48" eb="49">
      <t>サダ</t>
    </rPh>
    <rPh sb="53" eb="56">
      <t>ジギョウショ</t>
    </rPh>
    <rPh sb="59" eb="61">
      <t>キサイ</t>
    </rPh>
    <rPh sb="73" eb="74">
      <t>イロ</t>
    </rPh>
    <rPh sb="80" eb="82">
      <t>イコウ</t>
    </rPh>
    <rPh sb="82" eb="84">
      <t>チョウサ</t>
    </rPh>
    <rPh sb="85" eb="88">
      <t>ミカイトウ</t>
    </rPh>
    <rPh sb="89" eb="91">
      <t>ジギョウ</t>
    </rPh>
    <rPh sb="91" eb="92">
      <t>ショ</t>
    </rPh>
    <rPh sb="95" eb="97">
      <t>キサイ</t>
    </rPh>
    <phoneticPr fontId="1"/>
  </si>
  <si>
    <t>導入前における課題</t>
    <rPh sb="0" eb="3">
      <t>ドウニュウマエ</t>
    </rPh>
    <rPh sb="7" eb="9">
      <t>カダイ</t>
    </rPh>
    <phoneticPr fontId="1"/>
  </si>
  <si>
    <t>文書の量</t>
    <rPh sb="0" eb="2">
      <t>ブンショ</t>
    </rPh>
    <rPh sb="3" eb="4">
      <t>リョウ</t>
    </rPh>
    <phoneticPr fontId="1"/>
  </si>
  <si>
    <t>利用者の満足度</t>
    <rPh sb="0" eb="3">
      <t>リヨウシャ</t>
    </rPh>
    <rPh sb="4" eb="7">
      <t>マンゾクド</t>
    </rPh>
    <phoneticPr fontId="1"/>
  </si>
  <si>
    <t>その他</t>
    <rPh sb="2" eb="3">
      <t>タ</t>
    </rPh>
    <phoneticPr fontId="1"/>
  </si>
  <si>
    <t>課題の具体的内容</t>
    <rPh sb="0" eb="2">
      <t>カダイ</t>
    </rPh>
    <rPh sb="3" eb="6">
      <t>グタイテキ</t>
    </rPh>
    <rPh sb="6" eb="8">
      <t>ナイヨウ</t>
    </rPh>
    <phoneticPr fontId="1"/>
  </si>
  <si>
    <t>６</t>
    <phoneticPr fontId="1"/>
  </si>
  <si>
    <t>７</t>
    <phoneticPr fontId="1"/>
  </si>
  <si>
    <t>導入機器の活用方法
（補助事業等の内容）</t>
    <rPh sb="0" eb="2">
      <t>ドウニュウ</t>
    </rPh>
    <rPh sb="2" eb="4">
      <t>キキ</t>
    </rPh>
    <rPh sb="5" eb="7">
      <t>カツヨウ</t>
    </rPh>
    <rPh sb="7" eb="9">
      <t>ホウホウ</t>
    </rPh>
    <rPh sb="11" eb="13">
      <t>ホジョ</t>
    </rPh>
    <rPh sb="13" eb="15">
      <t>ジギョウ</t>
    </rPh>
    <rPh sb="15" eb="16">
      <t>トウ</t>
    </rPh>
    <rPh sb="17" eb="19">
      <t>ナイヨウ</t>
    </rPh>
    <phoneticPr fontId="1"/>
  </si>
  <si>
    <t>機器の導入による効果見込
（補助事業等の実施による
導入効果見込み）</t>
    <rPh sb="0" eb="2">
      <t>キキ</t>
    </rPh>
    <rPh sb="3" eb="5">
      <t>ドウニュウ</t>
    </rPh>
    <rPh sb="8" eb="10">
      <t>コウカ</t>
    </rPh>
    <rPh sb="10" eb="12">
      <t>ミコミ</t>
    </rPh>
    <rPh sb="14" eb="16">
      <t>ホジョ</t>
    </rPh>
    <rPh sb="16" eb="18">
      <t>ジギョウ</t>
    </rPh>
    <rPh sb="18" eb="19">
      <t>トウ</t>
    </rPh>
    <rPh sb="20" eb="22">
      <t>ジッシ</t>
    </rPh>
    <rPh sb="26" eb="28">
      <t>ドウニュウ</t>
    </rPh>
    <rPh sb="28" eb="30">
      <t>コウカ</t>
    </rPh>
    <rPh sb="30" eb="32">
      <t>ミコ</t>
    </rPh>
    <phoneticPr fontId="1"/>
  </si>
  <si>
    <t>評価項目</t>
    <rPh sb="0" eb="2">
      <t>ヒョウカ</t>
    </rPh>
    <rPh sb="2" eb="4">
      <t>コウモク</t>
    </rPh>
    <phoneticPr fontId="1"/>
  </si>
  <si>
    <t>導入前</t>
    <rPh sb="0" eb="3">
      <t>ドウニュウマエ</t>
    </rPh>
    <phoneticPr fontId="1"/>
  </si>
  <si>
    <t>導入後（見込）</t>
    <rPh sb="0" eb="3">
      <t>ドウニュウゴ</t>
    </rPh>
    <rPh sb="4" eb="6">
      <t>ミコミ</t>
    </rPh>
    <phoneticPr fontId="1"/>
  </si>
  <si>
    <t>導入効果の評価指標
（数値で記載）</t>
    <rPh sb="0" eb="2">
      <t>ドウニュウ</t>
    </rPh>
    <rPh sb="2" eb="4">
      <t>コウカ</t>
    </rPh>
    <rPh sb="5" eb="7">
      <t>ヒョウカ</t>
    </rPh>
    <rPh sb="7" eb="9">
      <t>シヒョウ</t>
    </rPh>
    <rPh sb="11" eb="13">
      <t>スウチ</t>
    </rPh>
    <rPh sb="14" eb="16">
      <t>キサイ</t>
    </rPh>
    <phoneticPr fontId="1"/>
  </si>
  <si>
    <t>人員体制の効率化</t>
    <rPh sb="0" eb="2">
      <t>ジンイン</t>
    </rPh>
    <rPh sb="2" eb="4">
      <t>タイセイ</t>
    </rPh>
    <rPh sb="5" eb="8">
      <t>コウリツカ</t>
    </rPh>
    <phoneticPr fontId="1"/>
  </si>
  <si>
    <t>職員の負担軽減</t>
    <rPh sb="0" eb="2">
      <t>ショクイン</t>
    </rPh>
    <rPh sb="3" eb="5">
      <t>フタン</t>
    </rPh>
    <rPh sb="5" eb="7">
      <t>ケイゲン</t>
    </rPh>
    <phoneticPr fontId="1"/>
  </si>
  <si>
    <t>介護時間の短縮</t>
    <rPh sb="0" eb="2">
      <t>カイゴ</t>
    </rPh>
    <rPh sb="2" eb="4">
      <t>ジカン</t>
    </rPh>
    <rPh sb="5" eb="7">
      <t>タンシュク</t>
    </rPh>
    <phoneticPr fontId="1"/>
  </si>
  <si>
    <t>８</t>
    <phoneticPr fontId="1"/>
  </si>
  <si>
    <t>９</t>
    <phoneticPr fontId="1"/>
  </si>
  <si>
    <t>令和７年度介護ロボット導入支援事業【交付申請資料】</t>
    <rPh sb="0" eb="2">
      <t>レイワ</t>
    </rPh>
    <rPh sb="3" eb="5">
      <t>ネンド</t>
    </rPh>
    <rPh sb="5" eb="7">
      <t>カイゴ</t>
    </rPh>
    <rPh sb="11" eb="13">
      <t>ドウニュウ</t>
    </rPh>
    <rPh sb="13" eb="15">
      <t>シエン</t>
    </rPh>
    <rPh sb="15" eb="17">
      <t>ジギョウ</t>
    </rPh>
    <rPh sb="18" eb="20">
      <t>コウフ</t>
    </rPh>
    <rPh sb="20" eb="22">
      <t>シンセイ</t>
    </rPh>
    <rPh sb="22" eb="24">
      <t>シリョウ</t>
    </rPh>
    <phoneticPr fontId="1"/>
  </si>
  <si>
    <t>選択肢</t>
    <rPh sb="0" eb="3">
      <t>センタクシ</t>
    </rPh>
    <phoneticPr fontId="1"/>
  </si>
  <si>
    <t>○</t>
    <phoneticPr fontId="1"/>
  </si>
  <si>
    <t>記録時間の短縮</t>
    <rPh sb="0" eb="2">
      <t>キロク</t>
    </rPh>
    <rPh sb="2" eb="4">
      <t>ジカン</t>
    </rPh>
    <rPh sb="5" eb="7">
      <t>タンシュク</t>
    </rPh>
    <phoneticPr fontId="1"/>
  </si>
  <si>
    <t>介護職員の満足度</t>
    <rPh sb="0" eb="2">
      <t>カイゴ</t>
    </rPh>
    <rPh sb="2" eb="4">
      <t>ショクイン</t>
    </rPh>
    <rPh sb="5" eb="8">
      <t>マンゾクド</t>
    </rPh>
    <phoneticPr fontId="1"/>
  </si>
  <si>
    <t>評価指標</t>
    <rPh sb="0" eb="2">
      <t>ヒョウカ</t>
    </rPh>
    <rPh sb="2" eb="4">
      <t>シヒョウ</t>
    </rPh>
    <phoneticPr fontId="1"/>
  </si>
  <si>
    <t>項目</t>
    <rPh sb="0" eb="2">
      <t>コウモク</t>
    </rPh>
    <phoneticPr fontId="1"/>
  </si>
  <si>
    <t>・評価指標は、３つ以上設定すること。
・同一項目から、複数の指標を設定する事も
　可能とする。
・導入前と導入後の欄は、必ず数値で測れる
　ように設定すること。</t>
    <rPh sb="1" eb="3">
      <t>ヒョウカ</t>
    </rPh>
    <rPh sb="3" eb="5">
      <t>シヒョウ</t>
    </rPh>
    <rPh sb="9" eb="11">
      <t>イジョウ</t>
    </rPh>
    <rPh sb="11" eb="13">
      <t>セッテイ</t>
    </rPh>
    <rPh sb="20" eb="22">
      <t>ドウイツ</t>
    </rPh>
    <rPh sb="22" eb="24">
      <t>コウモク</t>
    </rPh>
    <rPh sb="27" eb="29">
      <t>フクスウ</t>
    </rPh>
    <rPh sb="30" eb="32">
      <t>シヒョウ</t>
    </rPh>
    <rPh sb="33" eb="35">
      <t>セッテイ</t>
    </rPh>
    <rPh sb="37" eb="38">
      <t>コト</t>
    </rPh>
    <rPh sb="41" eb="43">
      <t>カノウ</t>
    </rPh>
    <rPh sb="49" eb="52">
      <t>ドウニュウマエ</t>
    </rPh>
    <rPh sb="53" eb="56">
      <t>ドウニュウゴ</t>
    </rPh>
    <rPh sb="57" eb="58">
      <t>ラン</t>
    </rPh>
    <rPh sb="60" eb="61">
      <t>カナラ</t>
    </rPh>
    <rPh sb="62" eb="64">
      <t>スウチ</t>
    </rPh>
    <rPh sb="65" eb="66">
      <t>ハカ</t>
    </rPh>
    <rPh sb="73" eb="75">
      <t>セッテイ</t>
    </rPh>
    <phoneticPr fontId="1"/>
  </si>
  <si>
    <t>介護ソフトの名称</t>
    <rPh sb="0" eb="2">
      <t>カイゴ</t>
    </rPh>
    <rPh sb="6" eb="8">
      <t>メイショウ</t>
    </rPh>
    <phoneticPr fontId="1"/>
  </si>
  <si>
    <t>令和７年度介護業務支援（介護ソフト）導入支援事業【交付申請資料】</t>
    <rPh sb="0" eb="2">
      <t>レイワ</t>
    </rPh>
    <rPh sb="3" eb="5">
      <t>ネンド</t>
    </rPh>
    <rPh sb="5" eb="7">
      <t>カイゴ</t>
    </rPh>
    <rPh sb="7" eb="9">
      <t>ギョウム</t>
    </rPh>
    <rPh sb="9" eb="11">
      <t>シエン</t>
    </rPh>
    <rPh sb="12" eb="14">
      <t>カイゴ</t>
    </rPh>
    <rPh sb="18" eb="20">
      <t>ドウニュウ</t>
    </rPh>
    <rPh sb="20" eb="22">
      <t>シエン</t>
    </rPh>
    <rPh sb="22" eb="24">
      <t>ジギョウ</t>
    </rPh>
    <rPh sb="25" eb="27">
      <t>コウフ</t>
    </rPh>
    <rPh sb="27" eb="29">
      <t>シンセイ</t>
    </rPh>
    <rPh sb="29" eb="31">
      <t>シリョウ</t>
    </rPh>
    <phoneticPr fontId="1"/>
  </si>
  <si>
    <t>ライセンス数で
価格が変動するか</t>
    <rPh sb="5" eb="6">
      <t>スウ</t>
    </rPh>
    <rPh sb="8" eb="10">
      <t>カカク</t>
    </rPh>
    <rPh sb="11" eb="13">
      <t>ヘンドウ</t>
    </rPh>
    <phoneticPr fontId="1"/>
  </si>
  <si>
    <t>する</t>
    <phoneticPr fontId="1"/>
  </si>
  <si>
    <t>しない</t>
    <phoneticPr fontId="1"/>
  </si>
  <si>
    <t>・台数の制限は職員数が上限</t>
    <rPh sb="1" eb="3">
      <t>ダイスウ</t>
    </rPh>
    <rPh sb="4" eb="6">
      <t>セイゲン</t>
    </rPh>
    <rPh sb="7" eb="10">
      <t>ショクインスウ</t>
    </rPh>
    <rPh sb="11" eb="13">
      <t>ジョウゲン</t>
    </rPh>
    <phoneticPr fontId="1"/>
  </si>
  <si>
    <t>・台数の制限は職員数が上限</t>
    <rPh sb="1" eb="3">
      <t>ダイスウ</t>
    </rPh>
    <rPh sb="4" eb="6">
      <t>セイゲン</t>
    </rPh>
    <rPh sb="7" eb="9">
      <t>ショクイン</t>
    </rPh>
    <rPh sb="9" eb="10">
      <t>スウ</t>
    </rPh>
    <rPh sb="11" eb="13">
      <t>ジョウゲン</t>
    </rPh>
    <phoneticPr fontId="1"/>
  </si>
  <si>
    <t>・導入区分ごとに台数の制限は定員数が上限
　（インカムの場合、職員数が上限）</t>
    <rPh sb="1" eb="3">
      <t>ドウニュウ</t>
    </rPh>
    <rPh sb="3" eb="5">
      <t>クブン</t>
    </rPh>
    <rPh sb="8" eb="10">
      <t>ダイスウ</t>
    </rPh>
    <rPh sb="11" eb="13">
      <t>セイゲン</t>
    </rPh>
    <rPh sb="14" eb="16">
      <t>テイイン</t>
    </rPh>
    <rPh sb="16" eb="17">
      <t>スウ</t>
    </rPh>
    <rPh sb="18" eb="20">
      <t>ジョウゲン</t>
    </rPh>
    <rPh sb="28" eb="30">
      <t>バアイ</t>
    </rPh>
    <rPh sb="31" eb="34">
      <t>ショクインスウ</t>
    </rPh>
    <rPh sb="35" eb="37">
      <t>ジョウゲン</t>
    </rPh>
    <phoneticPr fontId="1"/>
  </si>
  <si>
    <t>介護テクノロジー③</t>
    <rPh sb="0" eb="2">
      <t>カイゴ</t>
    </rPh>
    <phoneticPr fontId="1"/>
  </si>
  <si>
    <t>介護テクノロジー①</t>
    <rPh sb="0" eb="2">
      <t>カイゴ</t>
    </rPh>
    <phoneticPr fontId="1"/>
  </si>
  <si>
    <t>介護テクノロジー②</t>
    <rPh sb="0" eb="2">
      <t>カイゴ</t>
    </rPh>
    <phoneticPr fontId="1"/>
  </si>
  <si>
    <t>・どちらか「○」を選択</t>
    <rPh sb="9" eb="11">
      <t>センタク</t>
    </rPh>
    <phoneticPr fontId="1"/>
  </si>
  <si>
    <t>４</t>
    <phoneticPr fontId="1"/>
  </si>
  <si>
    <t>５</t>
    <phoneticPr fontId="1"/>
  </si>
  <si>
    <t>介護テクノロジー重点分野①</t>
    <rPh sb="0" eb="2">
      <t>カイゴ</t>
    </rPh>
    <rPh sb="8" eb="10">
      <t>ジュウテン</t>
    </rPh>
    <rPh sb="10" eb="12">
      <t>ブンヤ</t>
    </rPh>
    <phoneticPr fontId="1"/>
  </si>
  <si>
    <t>介護テクノロジー重点分野②</t>
    <rPh sb="0" eb="2">
      <t>カイゴ</t>
    </rPh>
    <rPh sb="8" eb="12">
      <t>ジュウテンブンヤ</t>
    </rPh>
    <phoneticPr fontId="1"/>
  </si>
  <si>
    <t>介護テクノロジー①</t>
    <phoneticPr fontId="1"/>
  </si>
  <si>
    <t>６</t>
    <phoneticPr fontId="1"/>
  </si>
  <si>
    <t>導入目的</t>
    <rPh sb="0" eb="2">
      <t>ドウニュウ</t>
    </rPh>
    <rPh sb="2" eb="4">
      <t>モクテキ</t>
    </rPh>
    <phoneticPr fontId="1"/>
  </si>
  <si>
    <t>業務時間削減</t>
    <rPh sb="0" eb="2">
      <t>ギョウム</t>
    </rPh>
    <rPh sb="2" eb="4">
      <t>ジカン</t>
    </rPh>
    <rPh sb="4" eb="6">
      <t>サクゲン</t>
    </rPh>
    <phoneticPr fontId="1"/>
  </si>
  <si>
    <t>情報共有の効率化</t>
    <rPh sb="0" eb="2">
      <t>ジョウホウ</t>
    </rPh>
    <rPh sb="2" eb="4">
      <t>キョウユウ</t>
    </rPh>
    <rPh sb="5" eb="8">
      <t>コウリツカ</t>
    </rPh>
    <phoneticPr fontId="1"/>
  </si>
  <si>
    <t>職員の負担軽減</t>
    <rPh sb="0" eb="2">
      <t>ショクイン</t>
    </rPh>
    <rPh sb="3" eb="5">
      <t>フタン</t>
    </rPh>
    <rPh sb="5" eb="7">
      <t>ケイゲン</t>
    </rPh>
    <phoneticPr fontId="1"/>
  </si>
  <si>
    <t>導入台数</t>
    <rPh sb="0" eb="2">
      <t>ドウニュウ</t>
    </rPh>
    <rPh sb="2" eb="4">
      <t>ダイスウ</t>
    </rPh>
    <phoneticPr fontId="1"/>
  </si>
  <si>
    <t>付帯設備の内容</t>
    <rPh sb="0" eb="2">
      <t>フタイ</t>
    </rPh>
    <rPh sb="2" eb="4">
      <t>セツビ</t>
    </rPh>
    <rPh sb="5" eb="7">
      <t>ナイヨウ</t>
    </rPh>
    <phoneticPr fontId="1"/>
  </si>
  <si>
    <t>１０</t>
    <phoneticPr fontId="1"/>
  </si>
  <si>
    <t>・台数の制限は定員数が上限
・インカムやバックオフィスソフトの場合、
　職員数が上限</t>
    <rPh sb="1" eb="3">
      <t>ダイスウ</t>
    </rPh>
    <rPh sb="4" eb="6">
      <t>セイゲン</t>
    </rPh>
    <rPh sb="7" eb="9">
      <t>テイイン</t>
    </rPh>
    <rPh sb="9" eb="10">
      <t>スウ</t>
    </rPh>
    <rPh sb="11" eb="13">
      <t>ジョウゲン</t>
    </rPh>
    <rPh sb="31" eb="33">
      <t>バアイ</t>
    </rPh>
    <rPh sb="36" eb="39">
      <t>ショクインスウ</t>
    </rPh>
    <rPh sb="40" eb="42">
      <t>ジョウゲン</t>
    </rPh>
    <phoneticPr fontId="1"/>
  </si>
  <si>
    <t>・導入に合わせて整備する付帯経費の内容を
　記載</t>
    <phoneticPr fontId="1"/>
  </si>
  <si>
    <t>5</t>
    <phoneticPr fontId="1"/>
  </si>
  <si>
    <t>6</t>
    <phoneticPr fontId="1"/>
  </si>
  <si>
    <t>7</t>
    <phoneticPr fontId="1"/>
  </si>
  <si>
    <t>8</t>
    <phoneticPr fontId="1"/>
  </si>
  <si>
    <t>実施区分</t>
    <rPh sb="0" eb="2">
      <t>ジッシ</t>
    </rPh>
    <rPh sb="2" eb="4">
      <t>クブン</t>
    </rPh>
    <phoneticPr fontId="1"/>
  </si>
  <si>
    <t>北海道介護現場業務改善総合相談センターが実施する相談支援や研修等の受講</t>
    <rPh sb="0" eb="3">
      <t>ホッカイドウ</t>
    </rPh>
    <rPh sb="3" eb="5">
      <t>カイゴ</t>
    </rPh>
    <rPh sb="5" eb="7">
      <t>ゲンバ</t>
    </rPh>
    <rPh sb="7" eb="9">
      <t>ギョウム</t>
    </rPh>
    <rPh sb="9" eb="11">
      <t>カイゼン</t>
    </rPh>
    <rPh sb="11" eb="13">
      <t>ソウゴウ</t>
    </rPh>
    <rPh sb="13" eb="15">
      <t>ソウダン</t>
    </rPh>
    <rPh sb="20" eb="22">
      <t>ジッシ</t>
    </rPh>
    <rPh sb="24" eb="26">
      <t>ソウダン</t>
    </rPh>
    <rPh sb="26" eb="28">
      <t>シエン</t>
    </rPh>
    <rPh sb="29" eb="32">
      <t>ケンシュウトウ</t>
    </rPh>
    <rPh sb="33" eb="35">
      <t>ジュコウ</t>
    </rPh>
    <phoneticPr fontId="1"/>
  </si>
  <si>
    <t>厚生労働省が実施する研修の受講</t>
    <rPh sb="0" eb="2">
      <t>コウセイ</t>
    </rPh>
    <rPh sb="2" eb="5">
      <t>ロウドウショウ</t>
    </rPh>
    <rPh sb="6" eb="8">
      <t>ジッシ</t>
    </rPh>
    <rPh sb="10" eb="12">
      <t>ケンシュウ</t>
    </rPh>
    <rPh sb="13" eb="15">
      <t>ジュコウ</t>
    </rPh>
    <phoneticPr fontId="1"/>
  </si>
  <si>
    <t>コンサルティング会社等による
業務改善支援</t>
    <rPh sb="8" eb="10">
      <t>カイシャ</t>
    </rPh>
    <rPh sb="10" eb="11">
      <t>トウ</t>
    </rPh>
    <rPh sb="15" eb="17">
      <t>ギョウム</t>
    </rPh>
    <rPh sb="17" eb="19">
      <t>カイゼン</t>
    </rPh>
    <rPh sb="19" eb="21">
      <t>シエン</t>
    </rPh>
    <phoneticPr fontId="1"/>
  </si>
  <si>
    <t>取組の主なもの</t>
    <rPh sb="0" eb="2">
      <t>トリクミ</t>
    </rPh>
    <rPh sb="3" eb="4">
      <t>オモ</t>
    </rPh>
    <phoneticPr fontId="1"/>
  </si>
  <si>
    <t>厚労省</t>
    <rPh sb="0" eb="3">
      <t>コウロウショウ</t>
    </rPh>
    <phoneticPr fontId="1"/>
  </si>
  <si>
    <t>生産性向上ビギナーセミナー</t>
    <rPh sb="0" eb="3">
      <t>セイサンセイ</t>
    </rPh>
    <rPh sb="3" eb="5">
      <t>コウジョウ</t>
    </rPh>
    <phoneticPr fontId="1"/>
  </si>
  <si>
    <t>生産性向上フォローアップセミナー</t>
    <rPh sb="0" eb="3">
      <t>セイサンセイ</t>
    </rPh>
    <rPh sb="3" eb="5">
      <t>コウジョウ</t>
    </rPh>
    <phoneticPr fontId="1"/>
  </si>
  <si>
    <t>北海道</t>
    <rPh sb="0" eb="3">
      <t>ホッカイドウ</t>
    </rPh>
    <phoneticPr fontId="1"/>
  </si>
  <si>
    <t>相談窓口の活用</t>
    <rPh sb="0" eb="2">
      <t>ソウダン</t>
    </rPh>
    <rPh sb="2" eb="4">
      <t>マドグチ</t>
    </rPh>
    <rPh sb="5" eb="7">
      <t>カツヨウ</t>
    </rPh>
    <phoneticPr fontId="1"/>
  </si>
  <si>
    <t>展示・講習会の受講</t>
    <rPh sb="0" eb="2">
      <t>テンジ</t>
    </rPh>
    <rPh sb="3" eb="6">
      <t>コウシュウカイ</t>
    </rPh>
    <rPh sb="7" eb="9">
      <t>ジュコウ</t>
    </rPh>
    <phoneticPr fontId="1"/>
  </si>
  <si>
    <t>伴走支援の活用</t>
    <rPh sb="0" eb="2">
      <t>バンソウ</t>
    </rPh>
    <rPh sb="2" eb="4">
      <t>シエン</t>
    </rPh>
    <rPh sb="5" eb="7">
      <t>カツヨウ</t>
    </rPh>
    <phoneticPr fontId="1"/>
  </si>
  <si>
    <t>コンサルティング会社等による業務改善支援の具体的な内容</t>
    <rPh sb="8" eb="10">
      <t>カイシャ</t>
    </rPh>
    <rPh sb="10" eb="11">
      <t>トウ</t>
    </rPh>
    <rPh sb="14" eb="16">
      <t>ギョウム</t>
    </rPh>
    <rPh sb="16" eb="18">
      <t>カイゼン</t>
    </rPh>
    <rPh sb="18" eb="20">
      <t>シエン</t>
    </rPh>
    <rPh sb="21" eb="24">
      <t>グタイテキ</t>
    </rPh>
    <rPh sb="25" eb="27">
      <t>ナイヨウ</t>
    </rPh>
    <phoneticPr fontId="1"/>
  </si>
  <si>
    <t>・　厚生労働省が実施する研修及び総合相談
　センターが実施する研修を受講した場合は、
　受講したことがわかる資料（申込完了メール
　や修了証等）を添付すること</t>
    <rPh sb="2" eb="4">
      <t>コウセイ</t>
    </rPh>
    <rPh sb="4" eb="7">
      <t>ロウドウショウ</t>
    </rPh>
    <rPh sb="8" eb="10">
      <t>ジッシ</t>
    </rPh>
    <rPh sb="12" eb="14">
      <t>ケンシュウ</t>
    </rPh>
    <rPh sb="14" eb="15">
      <t>オヨ</t>
    </rPh>
    <rPh sb="16" eb="18">
      <t>ソウゴウ</t>
    </rPh>
    <rPh sb="18" eb="20">
      <t>ソウダン</t>
    </rPh>
    <rPh sb="27" eb="29">
      <t>ジッシ</t>
    </rPh>
    <rPh sb="31" eb="33">
      <t>ケンシュウ</t>
    </rPh>
    <rPh sb="34" eb="36">
      <t>ジュコウ</t>
    </rPh>
    <rPh sb="38" eb="40">
      <t>バアイ</t>
    </rPh>
    <rPh sb="44" eb="46">
      <t>ジュコウ</t>
    </rPh>
    <rPh sb="54" eb="56">
      <t>シリョウ</t>
    </rPh>
    <rPh sb="57" eb="59">
      <t>モウシコミ</t>
    </rPh>
    <rPh sb="59" eb="61">
      <t>カンリョウ</t>
    </rPh>
    <rPh sb="67" eb="70">
      <t>シュウリョウショウ</t>
    </rPh>
    <rPh sb="70" eb="71">
      <t>トウ</t>
    </rPh>
    <rPh sb="73" eb="75">
      <t>テンプ</t>
    </rPh>
    <phoneticPr fontId="1"/>
  </si>
  <si>
    <t>事業所基本情報</t>
    <phoneticPr fontId="1"/>
  </si>
  <si>
    <t>職員の身体的・心理的負担</t>
    <rPh sb="0" eb="2">
      <t>ショクイン</t>
    </rPh>
    <rPh sb="3" eb="6">
      <t>シンタイテキ</t>
    </rPh>
    <rPh sb="7" eb="10">
      <t>シンリテキ</t>
    </rPh>
    <rPh sb="10" eb="12">
      <t>フタン</t>
    </rPh>
    <phoneticPr fontId="1"/>
  </si>
  <si>
    <t>介護業務時間（超過勤務等）</t>
    <rPh sb="0" eb="2">
      <t>カイゴ</t>
    </rPh>
    <rPh sb="2" eb="4">
      <t>ギョウム</t>
    </rPh>
    <rPh sb="4" eb="6">
      <t>ジカン</t>
    </rPh>
    <rPh sb="7" eb="9">
      <t>チョウカ</t>
    </rPh>
    <rPh sb="9" eb="11">
      <t>キンム</t>
    </rPh>
    <rPh sb="11" eb="12">
      <t>トウ</t>
    </rPh>
    <phoneticPr fontId="1"/>
  </si>
  <si>
    <t>記録業務時間・不正確・不十分</t>
    <rPh sb="0" eb="2">
      <t>キロク</t>
    </rPh>
    <rPh sb="2" eb="4">
      <t>ギョウム</t>
    </rPh>
    <rPh sb="4" eb="6">
      <t>ジカン</t>
    </rPh>
    <rPh sb="7" eb="10">
      <t>フセイカク</t>
    </rPh>
    <rPh sb="11" eb="14">
      <t>フジュウブン</t>
    </rPh>
    <phoneticPr fontId="1"/>
  </si>
  <si>
    <t>職員間の情報共有が非効率</t>
    <rPh sb="0" eb="3">
      <t>ショクインカン</t>
    </rPh>
    <rPh sb="4" eb="6">
      <t>ジョウホウ</t>
    </rPh>
    <rPh sb="6" eb="8">
      <t>キョウユウ</t>
    </rPh>
    <rPh sb="9" eb="12">
      <t>ヒコウリツ</t>
    </rPh>
    <phoneticPr fontId="1"/>
  </si>
  <si>
    <t>その他</t>
    <rPh sb="2" eb="3">
      <t>タ</t>
    </rPh>
    <phoneticPr fontId="1"/>
  </si>
  <si>
    <t>・各項目は、「業務改善計画（厚生労働省提出様式）」から自動転記されます。</t>
    <rPh sb="1" eb="2">
      <t>カク</t>
    </rPh>
    <rPh sb="2" eb="4">
      <t>コウモク</t>
    </rPh>
    <rPh sb="7" eb="9">
      <t>ギョウム</t>
    </rPh>
    <rPh sb="9" eb="11">
      <t>カイゼン</t>
    </rPh>
    <rPh sb="11" eb="13">
      <t>ケイカク</t>
    </rPh>
    <rPh sb="14" eb="16">
      <t>コウセイ</t>
    </rPh>
    <rPh sb="16" eb="19">
      <t>ロウドウショウ</t>
    </rPh>
    <rPh sb="19" eb="21">
      <t>テイシュツ</t>
    </rPh>
    <rPh sb="21" eb="23">
      <t>ヨウシキ</t>
    </rPh>
    <rPh sb="27" eb="29">
      <t>ジドウ</t>
    </rPh>
    <rPh sb="29" eb="31">
      <t>テンキ</t>
    </rPh>
    <phoneticPr fontId="1"/>
  </si>
  <si>
    <t>・複数機器を連携して活用する手法も必ず記載すること。</t>
    <rPh sb="1" eb="3">
      <t>フクスウ</t>
    </rPh>
    <rPh sb="3" eb="5">
      <t>キキ</t>
    </rPh>
    <rPh sb="6" eb="8">
      <t>レンケイ</t>
    </rPh>
    <rPh sb="10" eb="12">
      <t>カツヨウ</t>
    </rPh>
    <rPh sb="14" eb="16">
      <t>シュホウ</t>
    </rPh>
    <rPh sb="17" eb="18">
      <t>カナラ</t>
    </rPh>
    <rPh sb="19" eb="21">
      <t>キサイ</t>
    </rPh>
    <phoneticPr fontId="1"/>
  </si>
  <si>
    <t>・各項目は、「業務改善計画（厚生労働省提出様式）」から自動転記。</t>
    <rPh sb="1" eb="2">
      <t>カク</t>
    </rPh>
    <rPh sb="2" eb="4">
      <t>コウモク</t>
    </rPh>
    <rPh sb="7" eb="9">
      <t>ギョウム</t>
    </rPh>
    <rPh sb="9" eb="11">
      <t>カイゼン</t>
    </rPh>
    <rPh sb="11" eb="13">
      <t>ケイカク</t>
    </rPh>
    <rPh sb="14" eb="16">
      <t>コウセイ</t>
    </rPh>
    <rPh sb="16" eb="19">
      <t>ロウドウショウ</t>
    </rPh>
    <rPh sb="19" eb="21">
      <t>テイシュツ</t>
    </rPh>
    <rPh sb="21" eb="23">
      <t>ヨウシキ</t>
    </rPh>
    <rPh sb="27" eb="29">
      <t>ジドウ</t>
    </rPh>
    <rPh sb="29" eb="31">
      <t>テンキ</t>
    </rPh>
    <phoneticPr fontId="1"/>
  </si>
  <si>
    <t>・評価指標は、３つ以上設定すること。
・同一項目から、複数の指標を設定する事も
可能とする。
・導入前と導入後の欄は、必ず数値で測れる
ように設定すること。</t>
    <rPh sb="1" eb="3">
      <t>ヒョウカ</t>
    </rPh>
    <rPh sb="3" eb="5">
      <t>シヒョウ</t>
    </rPh>
    <rPh sb="9" eb="11">
      <t>イジョウ</t>
    </rPh>
    <rPh sb="11" eb="13">
      <t>セッテイ</t>
    </rPh>
    <rPh sb="20" eb="22">
      <t>ドウイツ</t>
    </rPh>
    <rPh sb="22" eb="24">
      <t>コウモク</t>
    </rPh>
    <rPh sb="27" eb="29">
      <t>フクスウ</t>
    </rPh>
    <rPh sb="30" eb="32">
      <t>シヒョウ</t>
    </rPh>
    <rPh sb="33" eb="35">
      <t>セッテイ</t>
    </rPh>
    <rPh sb="37" eb="38">
      <t>コト</t>
    </rPh>
    <rPh sb="40" eb="42">
      <t>カノウ</t>
    </rPh>
    <rPh sb="48" eb="51">
      <t>ドウニュウマエ</t>
    </rPh>
    <rPh sb="52" eb="55">
      <t>ドウニュウゴ</t>
    </rPh>
    <rPh sb="56" eb="57">
      <t>ラン</t>
    </rPh>
    <rPh sb="59" eb="60">
      <t>カナラ</t>
    </rPh>
    <rPh sb="61" eb="63">
      <t>スウチ</t>
    </rPh>
    <rPh sb="64" eb="65">
      <t>ハカ</t>
    </rPh>
    <rPh sb="71" eb="73">
      <t>セッテイ</t>
    </rPh>
    <phoneticPr fontId="1"/>
  </si>
  <si>
    <t>・導入に合わせて整備する付帯経費の内容を
記載</t>
    <rPh sb="1" eb="3">
      <t>ドウニュウ</t>
    </rPh>
    <rPh sb="4" eb="5">
      <t>ア</t>
    </rPh>
    <rPh sb="8" eb="10">
      <t>セイビ</t>
    </rPh>
    <rPh sb="12" eb="14">
      <t>フタイ</t>
    </rPh>
    <rPh sb="14" eb="16">
      <t>ケイヒ</t>
    </rPh>
    <rPh sb="17" eb="19">
      <t>ナイヨウ</t>
    </rPh>
    <rPh sb="21" eb="23">
      <t>キサイ</t>
    </rPh>
    <phoneticPr fontId="1"/>
  </si>
  <si>
    <t>・導入に合わせて整備する付帯経費の内容を
記載</t>
    <phoneticPr fontId="1"/>
  </si>
  <si>
    <t>１事業所あたりの
補助額の合計【D】
（Ｃ①+Ｃ②）</t>
    <rPh sb="1" eb="4">
      <t>ジギョウショ</t>
    </rPh>
    <rPh sb="9" eb="12">
      <t>ホジョガク</t>
    </rPh>
    <rPh sb="13" eb="15">
      <t>ゴウケイ</t>
    </rPh>
    <phoneticPr fontId="1"/>
  </si>
  <si>
    <t>製品本体</t>
    <rPh sb="0" eb="2">
      <t>セイヒン</t>
    </rPh>
    <rPh sb="2" eb="4">
      <t>ホンタイ</t>
    </rPh>
    <phoneticPr fontId="1"/>
  </si>
  <si>
    <t>付帯経費（その他）</t>
  </si>
  <si>
    <t>消費税</t>
    <rPh sb="0" eb="3">
      <t>ショウヒゼイ</t>
    </rPh>
    <phoneticPr fontId="1"/>
  </si>
  <si>
    <t>消費税</t>
    <rPh sb="0" eb="3">
      <t>ショウヒゼイ</t>
    </rPh>
    <phoneticPr fontId="1"/>
  </si>
  <si>
    <t>計</t>
    <rPh sb="0" eb="1">
      <t>ケイ</t>
    </rPh>
    <phoneticPr fontId="1"/>
  </si>
  <si>
    <t>加算</t>
    <rPh sb="0" eb="2">
      <t>カサン</t>
    </rPh>
    <phoneticPr fontId="1"/>
  </si>
  <si>
    <t>居宅介護サービス又は居宅介護支援事業所</t>
    <rPh sb="0" eb="2">
      <t>キョタク</t>
    </rPh>
    <rPh sb="2" eb="4">
      <t>カイゴ</t>
    </rPh>
    <rPh sb="8" eb="9">
      <t>マタ</t>
    </rPh>
    <rPh sb="10" eb="12">
      <t>キョタク</t>
    </rPh>
    <rPh sb="12" eb="14">
      <t>カイゴ</t>
    </rPh>
    <rPh sb="14" eb="16">
      <t>シエン</t>
    </rPh>
    <rPh sb="16" eb="19">
      <t>ジギョウショ</t>
    </rPh>
    <phoneticPr fontId="1"/>
  </si>
  <si>
    <t>ケアプランデータ連携システムで５事業所以上と連携</t>
    <rPh sb="8" eb="10">
      <t>レンケイ</t>
    </rPh>
    <rPh sb="16" eb="19">
      <t>ジギョウショ</t>
    </rPh>
    <rPh sb="19" eb="21">
      <t>イジョウ</t>
    </rPh>
    <rPh sb="22" eb="24">
      <t>レンケイ</t>
    </rPh>
    <phoneticPr fontId="1"/>
  </si>
  <si>
    <t>総計</t>
    <rPh sb="0" eb="2">
      <t>ソウケイ</t>
    </rPh>
    <phoneticPr fontId="1"/>
  </si>
  <si>
    <t>１１</t>
    <phoneticPr fontId="1"/>
  </si>
  <si>
    <t>１２</t>
    <phoneticPr fontId="1"/>
  </si>
  <si>
    <t>１３</t>
    <phoneticPr fontId="1"/>
  </si>
  <si>
    <t>事業完了予定日</t>
    <rPh sb="0" eb="2">
      <t>ジギョウ</t>
    </rPh>
    <rPh sb="2" eb="4">
      <t>カンリョウ</t>
    </rPh>
    <rPh sb="4" eb="7">
      <t>ヨテイビ</t>
    </rPh>
    <phoneticPr fontId="1"/>
  </si>
  <si>
    <t>令和〇年〇月〇日</t>
    <rPh sb="0" eb="2">
      <t>レイワ</t>
    </rPh>
    <rPh sb="3" eb="4">
      <t>ネン</t>
    </rPh>
    <rPh sb="5" eb="6">
      <t>ガツ</t>
    </rPh>
    <rPh sb="7" eb="8">
      <t>ニチ</t>
    </rPh>
    <phoneticPr fontId="1"/>
  </si>
  <si>
    <t>電子メール及び紙媒体（１部）を提出</t>
    <rPh sb="0" eb="2">
      <t>デンシ</t>
    </rPh>
    <rPh sb="5" eb="6">
      <t>オヨ</t>
    </rPh>
    <rPh sb="7" eb="10">
      <t>カミバイタイ</t>
    </rPh>
    <rPh sb="12" eb="13">
      <t>ブ</t>
    </rPh>
    <rPh sb="15" eb="17">
      <t>テイシュツ</t>
    </rPh>
    <phoneticPr fontId="1"/>
  </si>
  <si>
    <t>次の方法により提出</t>
    <rPh sb="0" eb="1">
      <t>ツギ</t>
    </rPh>
    <rPh sb="2" eb="4">
      <t>ホウホウ</t>
    </rPh>
    <rPh sb="7" eb="9">
      <t>テイシュツ</t>
    </rPh>
    <phoneticPr fontId="1"/>
  </si>
  <si>
    <t>提出方法</t>
    <rPh sb="0" eb="4">
      <t>テイシュツホウホウ</t>
    </rPh>
    <phoneticPr fontId="1"/>
  </si>
  <si>
    <t>提出先</t>
    <rPh sb="0" eb="3">
      <t>テイシュツサキ</t>
    </rPh>
    <phoneticPr fontId="1"/>
  </si>
  <si>
    <t>北海道 保健福祉部 福祉局 高齢者保健福祉課 介護人材係あて【hofuku.kouhuku1@pref.hokkaido.lg.jp】</t>
    <rPh sb="0" eb="3">
      <t>ホッカイドウ</t>
    </rPh>
    <rPh sb="4" eb="9">
      <t>ホケンフクシブ</t>
    </rPh>
    <rPh sb="10" eb="13">
      <t>フクシキョク</t>
    </rPh>
    <rPh sb="14" eb="17">
      <t>コウレイシャ</t>
    </rPh>
    <rPh sb="17" eb="22">
      <t>ホケンフクシカ</t>
    </rPh>
    <rPh sb="23" eb="25">
      <t>カイゴ</t>
    </rPh>
    <rPh sb="25" eb="27">
      <t>ジンザイ</t>
    </rPh>
    <rPh sb="27" eb="28">
      <t>カカリ</t>
    </rPh>
    <phoneticPr fontId="1"/>
  </si>
  <si>
    <r>
      <t>経費計算書</t>
    </r>
    <r>
      <rPr>
        <sz val="18"/>
        <color rgb="FFFF0000"/>
        <rFont val="ＤＦ特太ゴシック体"/>
        <family val="3"/>
        <charset val="128"/>
      </rPr>
      <t>（黄色セルを入力、水色セルをプルダウン選択）</t>
    </r>
    <rPh sb="0" eb="2">
      <t>ケイヒ</t>
    </rPh>
    <rPh sb="2" eb="4">
      <t>ケイサン</t>
    </rPh>
    <rPh sb="4" eb="5">
      <t>ショ</t>
    </rPh>
    <rPh sb="6" eb="8">
      <t>キイロ</t>
    </rPh>
    <rPh sb="11" eb="13">
      <t>ニュウリョク</t>
    </rPh>
    <rPh sb="14" eb="16">
      <t>ミズイロ</t>
    </rPh>
    <rPh sb="24" eb="26">
      <t>センタク</t>
    </rPh>
    <phoneticPr fontId="1"/>
  </si>
  <si>
    <r>
      <t>導入計画書（介護テクノロジー導入支援）</t>
    </r>
    <r>
      <rPr>
        <sz val="16"/>
        <color rgb="FFFF0000"/>
        <rFont val="ＤＦ特太ゴシック体"/>
        <family val="3"/>
        <charset val="128"/>
      </rPr>
      <t>（黄色セルを入力、水色セルをプルダウン選択）</t>
    </r>
    <rPh sb="0" eb="2">
      <t>ドウニュウ</t>
    </rPh>
    <rPh sb="4" eb="5">
      <t>ショ</t>
    </rPh>
    <rPh sb="6" eb="8">
      <t>カイゴ</t>
    </rPh>
    <rPh sb="14" eb="16">
      <t>ドウニュウ</t>
    </rPh>
    <rPh sb="16" eb="18">
      <t>シエン</t>
    </rPh>
    <phoneticPr fontId="1"/>
  </si>
  <si>
    <r>
      <t>導入計画書（介護業務支援（介護ソフト））</t>
    </r>
    <r>
      <rPr>
        <sz val="16"/>
        <color rgb="FFFF0000"/>
        <rFont val="ＤＦ特太ゴシック体"/>
        <family val="3"/>
        <charset val="128"/>
      </rPr>
      <t>（黄色セルを入力、水色セルをプルダウン選択）</t>
    </r>
    <rPh sb="0" eb="2">
      <t>ドウニュウ</t>
    </rPh>
    <rPh sb="4" eb="5">
      <t>ショ</t>
    </rPh>
    <rPh sb="6" eb="8">
      <t>カイゴ</t>
    </rPh>
    <rPh sb="8" eb="10">
      <t>ギョウム</t>
    </rPh>
    <rPh sb="10" eb="12">
      <t>シエン</t>
    </rPh>
    <rPh sb="13" eb="15">
      <t>カイゴ</t>
    </rPh>
    <phoneticPr fontId="1"/>
  </si>
  <si>
    <r>
      <t>導入計画書（道が認める機器）</t>
    </r>
    <r>
      <rPr>
        <sz val="16"/>
        <color rgb="FFFF0000"/>
        <rFont val="ＤＦ特太ゴシック体"/>
        <family val="3"/>
        <charset val="128"/>
      </rPr>
      <t>（黄色セルを入力、水色セルをプルダウン選択）</t>
    </r>
    <rPh sb="0" eb="2">
      <t>ドウニュウ</t>
    </rPh>
    <rPh sb="4" eb="5">
      <t>ショ</t>
    </rPh>
    <rPh sb="6" eb="7">
      <t>ミチ</t>
    </rPh>
    <rPh sb="8" eb="9">
      <t>ミト</t>
    </rPh>
    <rPh sb="11" eb="13">
      <t>キキ</t>
    </rPh>
    <phoneticPr fontId="1"/>
  </si>
  <si>
    <r>
      <t>導入計画書（パッケージ型導入支援）</t>
    </r>
    <r>
      <rPr>
        <sz val="16"/>
        <color rgb="FFFF0000"/>
        <rFont val="ＤＦ特太ゴシック体"/>
        <family val="3"/>
        <charset val="128"/>
      </rPr>
      <t>（黄色セルを入力、水色セルをプルダウン選択）</t>
    </r>
    <rPh sb="0" eb="2">
      <t>ドウニュウ</t>
    </rPh>
    <rPh sb="4" eb="5">
      <t>ショ</t>
    </rPh>
    <rPh sb="11" eb="12">
      <t>ガタ</t>
    </rPh>
    <rPh sb="12" eb="14">
      <t>ドウニュウ</t>
    </rPh>
    <rPh sb="14" eb="16">
      <t>シエン</t>
    </rPh>
    <phoneticPr fontId="1"/>
  </si>
  <si>
    <r>
      <t>導入計画書（業務改善支援）</t>
    </r>
    <r>
      <rPr>
        <sz val="16"/>
        <color rgb="FFFF0000"/>
        <rFont val="ＤＦ特太ゴシック体"/>
        <family val="3"/>
        <charset val="128"/>
      </rPr>
      <t>（黄色セルを入力、水色セルをプルダウン選択）</t>
    </r>
    <rPh sb="0" eb="2">
      <t>ドウニュウ</t>
    </rPh>
    <rPh sb="4" eb="5">
      <t>ショ</t>
    </rPh>
    <rPh sb="6" eb="8">
      <t>ギョウム</t>
    </rPh>
    <rPh sb="8" eb="10">
      <t>カイゼン</t>
    </rPh>
    <rPh sb="10" eb="12">
      <t>シエン</t>
    </rPh>
    <phoneticPr fontId="1"/>
  </si>
  <si>
    <t>コンサルティング会社等を活用する場合は、事業内容の詳細を記載</t>
    <rPh sb="8" eb="10">
      <t>カイシャ</t>
    </rPh>
    <rPh sb="10" eb="11">
      <t>トウ</t>
    </rPh>
    <rPh sb="12" eb="14">
      <t>カツヨウ</t>
    </rPh>
    <rPh sb="16" eb="18">
      <t>バアイ</t>
    </rPh>
    <rPh sb="20" eb="24">
      <t>ジギョウナイヨウ</t>
    </rPh>
    <rPh sb="25" eb="27">
      <t>ショウサイ</t>
    </rPh>
    <rPh sb="28" eb="30">
      <t>キサイ</t>
    </rPh>
    <phoneticPr fontId="1"/>
  </si>
  <si>
    <t>パッケージ</t>
  </si>
  <si>
    <t>介護ロボ①</t>
    <rPh sb="0" eb="2">
      <t>カイゴ</t>
    </rPh>
    <phoneticPr fontId="1"/>
  </si>
  <si>
    <t>介護ロボ②</t>
    <rPh sb="0" eb="2">
      <t>カイゴ</t>
    </rPh>
    <phoneticPr fontId="1"/>
  </si>
  <si>
    <t>介護ロボ③</t>
    <rPh sb="0" eb="2">
      <t>カイゴ</t>
    </rPh>
    <phoneticPr fontId="1"/>
  </si>
  <si>
    <t>介護ソフト</t>
    <rPh sb="0" eb="2">
      <t>カイゴ</t>
    </rPh>
    <phoneticPr fontId="1"/>
  </si>
  <si>
    <t>・定員数の定めがある事業所は定員数
・その他の事業所は、直近の利用者数</t>
    <rPh sb="1" eb="3">
      <t>テイイン</t>
    </rPh>
    <rPh sb="3" eb="4">
      <t>スウ</t>
    </rPh>
    <rPh sb="5" eb="6">
      <t>サダ</t>
    </rPh>
    <rPh sb="10" eb="13">
      <t>ジギョウショ</t>
    </rPh>
    <rPh sb="14" eb="16">
      <t>テイイン</t>
    </rPh>
    <rPh sb="16" eb="17">
      <t>スウ</t>
    </rPh>
    <rPh sb="21" eb="22">
      <t>タ</t>
    </rPh>
    <rPh sb="23" eb="26">
      <t>ジギョウショ</t>
    </rPh>
    <rPh sb="28" eb="30">
      <t>チョッキン</t>
    </rPh>
    <rPh sb="31" eb="34">
      <t>リヨウシャ</t>
    </rPh>
    <rPh sb="34" eb="35">
      <t>スウ</t>
    </rPh>
    <phoneticPr fontId="1"/>
  </si>
  <si>
    <t>完了予定</t>
    <rPh sb="0" eb="2">
      <t>カンリョウ</t>
    </rPh>
    <rPh sb="2" eb="4">
      <t>ヨテイ</t>
    </rPh>
    <phoneticPr fontId="1"/>
  </si>
  <si>
    <t>パッケージ（介護業務支援）</t>
    <rPh sb="6" eb="8">
      <t>カイゴ</t>
    </rPh>
    <rPh sb="8" eb="10">
      <t>ギョウム</t>
    </rPh>
    <rPh sb="10" eb="12">
      <t>シエン</t>
    </rPh>
    <phoneticPr fontId="1"/>
  </si>
  <si>
    <t>パッケージ（その他）</t>
    <rPh sb="8" eb="9">
      <t>タ</t>
    </rPh>
    <phoneticPr fontId="1"/>
  </si>
  <si>
    <t>https://www.pref.hokkaido.lg.jp/hf/khf/223347.html</t>
    <phoneticPr fontId="1"/>
  </si>
  <si>
    <t>見守り・コミュニケーション（コミュニケーション）</t>
    <rPh sb="0" eb="2">
      <t>ミマモ</t>
    </rPh>
    <phoneticPr fontId="1"/>
  </si>
  <si>
    <t>１事業所あたりの補助額の合計【D】
（Ｃ①+Ｃ②）</t>
    <rPh sb="1" eb="4">
      <t>ジギョウショ</t>
    </rPh>
    <rPh sb="8" eb="11">
      <t>ホジョガク</t>
    </rPh>
    <rPh sb="12" eb="14">
      <t>ゴウケイ</t>
    </rPh>
    <phoneticPr fontId="1"/>
  </si>
  <si>
    <t>介護テクノロジー重点分野③</t>
    <rPh sb="0" eb="2">
      <t>カイゴ</t>
    </rPh>
    <rPh sb="8" eb="12">
      <t>ジュウテンブンヤ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</si>
</sst>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 "/>
    <numFmt numFmtId="178" formatCode="0_);[Red]\(0\)"/>
    <numFmt numFmtId="179" formatCode="#,###&quot;台&quot;"/>
  </numFmts>
  <fonts count="5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ＤＦ特太ゴシック体"/>
      <family val="3"/>
      <charset val="128"/>
    </font>
    <font>
      <sz val="12"/>
      <color theme="1"/>
      <name val="ＤＦ特太ゴシック体"/>
      <family val="3"/>
      <charset val="128"/>
    </font>
    <font>
      <sz val="16"/>
      <color theme="1"/>
      <name val="ＤＦ特太ゴシック体"/>
      <family val="3"/>
      <charset val="128"/>
    </font>
    <font>
      <sz val="11"/>
      <color theme="1"/>
      <name val="游ゴシック"/>
      <family val="2"/>
      <charset val="128"/>
      <scheme val="minor"/>
    </font>
    <font>
      <sz val="12"/>
      <color theme="1"/>
      <name val="HGP創英角ﾎﾟｯﾌﾟ体"/>
      <family val="3"/>
      <charset val="128"/>
    </font>
    <font>
      <sz val="11"/>
      <color theme="1"/>
      <name val="HGP創英角ﾎﾟｯﾌﾟ体"/>
      <family val="3"/>
      <charset val="128"/>
    </font>
    <font>
      <sz val="14"/>
      <color theme="1"/>
      <name val="ＭＳ Ｐゴシック"/>
      <family val="3"/>
      <charset val="128"/>
    </font>
    <font>
      <sz val="14"/>
      <color theme="1"/>
      <name val="HGP創英角ﾎﾟｯﾌﾟ体"/>
      <family val="3"/>
      <charset val="128"/>
    </font>
    <font>
      <sz val="18"/>
      <color theme="1"/>
      <name val="ＤＦ特太ゴシック体"/>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b/>
      <sz val="11"/>
      <color theme="1"/>
      <name val="ＭＳ Ｐゴシック"/>
      <family val="3"/>
      <charset val="128"/>
    </font>
    <font>
      <sz val="10"/>
      <name val="ＭＳ Ｐゴシック"/>
      <family val="3"/>
      <charset val="128"/>
    </font>
    <font>
      <b/>
      <sz val="12"/>
      <color theme="0"/>
      <name val="ＭＳ Ｐゴシック"/>
      <family val="3"/>
      <charset val="128"/>
    </font>
    <font>
      <b/>
      <sz val="12"/>
      <color theme="1"/>
      <name val="ＭＳ Ｐゴシック"/>
      <family val="3"/>
      <charset val="128"/>
    </font>
    <font>
      <b/>
      <sz val="16"/>
      <color theme="1"/>
      <name val="ＭＳ Ｐゴシック"/>
      <family val="3"/>
      <charset val="128"/>
    </font>
    <font>
      <b/>
      <sz val="15"/>
      <color theme="1"/>
      <name val="ＭＳ Ｐゴシック"/>
      <family val="3"/>
      <charset val="128"/>
    </font>
    <font>
      <b/>
      <sz val="11"/>
      <color rgb="FFFF0000"/>
      <name val="ＭＳ Ｐゴシック"/>
      <family val="3"/>
      <charset val="128"/>
    </font>
    <font>
      <sz val="10"/>
      <color theme="1"/>
      <name val="ＭＳ Ｐゴシック"/>
      <family val="3"/>
      <charset val="128"/>
    </font>
    <font>
      <b/>
      <sz val="10"/>
      <color theme="1"/>
      <name val="ＭＳ Ｐゴシック"/>
      <family val="3"/>
      <charset val="128"/>
    </font>
    <font>
      <sz val="10"/>
      <color rgb="FF000000"/>
      <name val="Times New Roman"/>
      <family val="1"/>
    </font>
    <font>
      <b/>
      <sz val="10"/>
      <name val="游ゴシック"/>
      <family val="3"/>
      <charset val="128"/>
      <scheme val="minor"/>
    </font>
    <font>
      <sz val="6"/>
      <name val="ＭＳ Ｐゴシック"/>
      <family val="3"/>
      <charset val="128"/>
    </font>
    <font>
      <sz val="10"/>
      <name val="游ゴシック"/>
      <family val="3"/>
      <charset val="128"/>
      <scheme val="minor"/>
    </font>
    <font>
      <u/>
      <sz val="11"/>
      <color theme="10"/>
      <name val="游ゴシック"/>
      <family val="2"/>
      <charset val="128"/>
      <scheme val="minor"/>
    </font>
    <font>
      <sz val="14"/>
      <color rgb="FFFF0000"/>
      <name val="ＤＦ特太ゴシック体"/>
      <family val="3"/>
      <charset val="128"/>
    </font>
    <font>
      <sz val="11"/>
      <color rgb="FFFF0000"/>
      <name val="游ゴシック"/>
      <family val="2"/>
      <charset val="128"/>
      <scheme val="minor"/>
    </font>
    <font>
      <sz val="11"/>
      <color theme="1"/>
      <name val="BIZ UDゴシック"/>
      <family val="3"/>
      <charset val="128"/>
    </font>
    <font>
      <sz val="20"/>
      <color theme="1"/>
      <name val="HGP創英角ﾎﾟｯﾌﾟ体"/>
      <family val="3"/>
      <charset val="128"/>
    </font>
    <font>
      <sz val="14"/>
      <color rgb="FFFF0000"/>
      <name val="HGP創英角ﾎﾟｯﾌﾟ体"/>
      <family val="3"/>
      <charset val="128"/>
    </font>
    <font>
      <sz val="11"/>
      <name val="ＭＳ Ｐゴシック"/>
      <family val="3"/>
      <charset val="128"/>
    </font>
    <font>
      <sz val="11"/>
      <color rgb="FFFF0000"/>
      <name val="游ゴシック"/>
      <family val="3"/>
      <charset val="128"/>
      <scheme val="minor"/>
    </font>
    <font>
      <sz val="11"/>
      <color rgb="FFFF0000"/>
      <name val="ＭＳ Ｐゴシック"/>
      <family val="3"/>
      <charset val="128"/>
    </font>
    <font>
      <sz val="18"/>
      <color theme="0"/>
      <name val="ＤＦ特太ゴシック体"/>
      <family val="3"/>
      <charset val="128"/>
    </font>
    <font>
      <sz val="10"/>
      <color theme="1"/>
      <name val="AR Pゴシック体M"/>
      <family val="3"/>
      <charset val="128"/>
    </font>
    <font>
      <sz val="11"/>
      <color theme="1"/>
      <name val="HGS創英角ﾎﾟｯﾌﾟ体"/>
      <family val="3"/>
      <charset val="128"/>
    </font>
    <font>
      <sz val="18"/>
      <color theme="1"/>
      <name val="HGP創英角ﾎﾟｯﾌﾟ体"/>
      <family val="3"/>
      <charset val="128"/>
    </font>
    <font>
      <sz val="18"/>
      <color theme="7"/>
      <name val="ＤＦ特太ゴシック体"/>
      <family val="3"/>
      <charset val="128"/>
    </font>
    <font>
      <sz val="18"/>
      <color theme="6" tint="0.79998168889431442"/>
      <name val="ＤＦ特太ゴシック体"/>
      <family val="3"/>
      <charset val="128"/>
    </font>
    <font>
      <sz val="18"/>
      <color rgb="FFFFCCFF"/>
      <name val="ＤＦ特太ゴシック体"/>
      <family val="3"/>
      <charset val="128"/>
    </font>
    <font>
      <u/>
      <sz val="14"/>
      <color theme="10"/>
      <name val="ＤＦ特太ゴシック体"/>
      <family val="3"/>
      <charset val="128"/>
    </font>
    <font>
      <sz val="18"/>
      <color rgb="FFFF0000"/>
      <name val="ＤＦ特太ゴシック体"/>
      <family val="3"/>
      <charset val="128"/>
    </font>
    <font>
      <sz val="20"/>
      <color theme="1"/>
      <name val="游ゴシック"/>
      <family val="2"/>
      <charset val="128"/>
      <scheme val="minor"/>
    </font>
    <font>
      <sz val="20"/>
      <color theme="1"/>
      <name val="AR Pゴシック体M"/>
      <family val="3"/>
      <charset val="128"/>
    </font>
    <font>
      <sz val="16"/>
      <color rgb="FFFF0000"/>
      <name val="ＤＦ特太ゴシック体"/>
      <family val="3"/>
      <charset val="128"/>
    </font>
    <font>
      <sz val="16"/>
      <color theme="1"/>
      <name val="ＭＳ Ｐゴシック"/>
      <family val="3"/>
      <charset val="128"/>
    </font>
    <font>
      <sz val="10"/>
      <color theme="1"/>
      <name val="ＡＲ丸ゴシック体Ｍ"/>
      <family val="3"/>
      <charset val="128"/>
    </font>
  </fonts>
  <fills count="13">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CCFF"/>
        <bgColor indexed="64"/>
      </patternFill>
    </fill>
    <fill>
      <patternFill patternType="solid">
        <fgColor theme="9"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medium">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ck">
        <color auto="1"/>
      </right>
      <top style="medium">
        <color indexed="64"/>
      </top>
      <bottom style="thin">
        <color indexed="64"/>
      </bottom>
      <diagonal/>
    </border>
    <border>
      <left style="thick">
        <color auto="1"/>
      </left>
      <right/>
      <top/>
      <bottom style="double">
        <color indexed="64"/>
      </bottom>
      <diagonal/>
    </border>
    <border>
      <left style="thin">
        <color indexed="64"/>
      </left>
      <right style="thick">
        <color auto="1"/>
      </right>
      <top style="thin">
        <color indexed="64"/>
      </top>
      <bottom style="double">
        <color indexed="64"/>
      </bottom>
      <diagonal/>
    </border>
    <border>
      <left style="thick">
        <color auto="1"/>
      </left>
      <right/>
      <top/>
      <bottom/>
      <diagonal/>
    </border>
    <border>
      <left style="thin">
        <color indexed="64"/>
      </left>
      <right style="thick">
        <color auto="1"/>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style="thick">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ouble">
        <color indexed="64"/>
      </top>
      <bottom style="medium">
        <color indexed="64"/>
      </bottom>
      <diagonal/>
    </border>
    <border>
      <left style="thin">
        <color indexed="64"/>
      </left>
      <right style="thick">
        <color indexed="64"/>
      </right>
      <top style="double">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auto="1"/>
      </left>
      <right style="thin">
        <color auto="1"/>
      </right>
      <top style="double">
        <color auto="1"/>
      </top>
      <bottom style="thick">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indexed="64"/>
      </left>
      <right/>
      <top style="thin">
        <color auto="1"/>
      </top>
      <bottom style="hair">
        <color auto="1"/>
      </bottom>
      <diagonal/>
    </border>
    <border>
      <left style="thin">
        <color indexed="64"/>
      </left>
      <right style="thin">
        <color indexed="64"/>
      </right>
      <top style="thin">
        <color auto="1"/>
      </top>
      <bottom style="hair">
        <color auto="1"/>
      </bottom>
      <diagonal/>
    </border>
    <border>
      <left style="thin">
        <color indexed="64"/>
      </left>
      <right style="thick">
        <color auto="1"/>
      </right>
      <top style="thin">
        <color auto="1"/>
      </top>
      <bottom style="hair">
        <color auto="1"/>
      </bottom>
      <diagonal/>
    </border>
    <border>
      <left style="thin">
        <color indexed="64"/>
      </left>
      <right style="thin">
        <color indexed="64"/>
      </right>
      <top style="hair">
        <color auto="1"/>
      </top>
      <bottom style="double">
        <color indexed="64"/>
      </bottom>
      <diagonal/>
    </border>
    <border diagonalUp="1">
      <left style="thin">
        <color indexed="64"/>
      </left>
      <right/>
      <top style="hair">
        <color auto="1"/>
      </top>
      <bottom style="double">
        <color indexed="64"/>
      </bottom>
      <diagonal style="thin">
        <color indexed="64"/>
      </diagonal>
    </border>
    <border diagonalUp="1">
      <left/>
      <right/>
      <top style="hair">
        <color auto="1"/>
      </top>
      <bottom style="double">
        <color indexed="64"/>
      </bottom>
      <diagonal style="thin">
        <color indexed="64"/>
      </diagonal>
    </border>
    <border>
      <left style="thin">
        <color indexed="64"/>
      </left>
      <right/>
      <top style="double">
        <color indexed="64"/>
      </top>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medium">
        <color indexed="64"/>
      </bottom>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medium">
        <color indexed="64"/>
      </left>
      <right style="thin">
        <color indexed="64"/>
      </right>
      <top style="double">
        <color indexed="64"/>
      </top>
      <bottom/>
      <diagonal/>
    </border>
    <border>
      <left style="medium">
        <color indexed="64"/>
      </left>
      <right/>
      <top style="thin">
        <color indexed="64"/>
      </top>
      <bottom style="double">
        <color indexed="64"/>
      </bottom>
      <diagonal/>
    </border>
    <border>
      <left style="thick">
        <color auto="1"/>
      </left>
      <right/>
      <top style="thick">
        <color auto="1"/>
      </top>
      <bottom/>
      <diagonal/>
    </border>
    <border>
      <left/>
      <right style="thin">
        <color indexed="64"/>
      </right>
      <top style="thick">
        <color auto="1"/>
      </top>
      <bottom/>
      <diagonal/>
    </border>
    <border>
      <left style="thin">
        <color indexed="64"/>
      </left>
      <right/>
      <top style="thick">
        <color auto="1"/>
      </top>
      <bottom style="hair">
        <color indexed="64"/>
      </bottom>
      <diagonal/>
    </border>
    <border>
      <left/>
      <right/>
      <top style="thick">
        <color auto="1"/>
      </top>
      <bottom style="hair">
        <color indexed="64"/>
      </bottom>
      <diagonal/>
    </border>
    <border>
      <left/>
      <right style="thin">
        <color indexed="64"/>
      </right>
      <top style="thick">
        <color auto="1"/>
      </top>
      <bottom style="hair">
        <color indexed="64"/>
      </bottom>
      <diagonal/>
    </border>
    <border>
      <left style="thin">
        <color indexed="64"/>
      </left>
      <right style="thin">
        <color indexed="64"/>
      </right>
      <top style="thick">
        <color auto="1"/>
      </top>
      <bottom style="hair">
        <color indexed="64"/>
      </bottom>
      <diagonal/>
    </border>
    <border>
      <left style="thin">
        <color indexed="64"/>
      </left>
      <right style="thick">
        <color auto="1"/>
      </right>
      <top style="thick">
        <color auto="1"/>
      </top>
      <bottom style="hair">
        <color indexed="64"/>
      </bottom>
      <diagonal/>
    </border>
    <border>
      <left style="thin">
        <color indexed="64"/>
      </left>
      <right style="thick">
        <color auto="1"/>
      </right>
      <top/>
      <bottom style="double">
        <color indexed="64"/>
      </bottom>
      <diagonal/>
    </border>
    <border>
      <left style="thick">
        <color auto="1"/>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diagonalUp="1">
      <left/>
      <right style="thick">
        <color auto="1"/>
      </right>
      <top style="hair">
        <color auto="1"/>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4">
    <xf numFmtId="0" fontId="0" fillId="0" borderId="0">
      <alignment vertical="center"/>
    </xf>
    <xf numFmtId="38" fontId="6" fillId="0" borderId="0" applyFont="0" applyFill="0" applyBorder="0" applyAlignment="0" applyProtection="0">
      <alignment vertical="center"/>
    </xf>
    <xf numFmtId="0" fontId="24" fillId="0" borderId="0"/>
    <xf numFmtId="0" fontId="28" fillId="0" borderId="0" applyNumberFormat="0" applyFill="0" applyBorder="0" applyAlignment="0" applyProtection="0">
      <alignment vertical="center"/>
    </xf>
  </cellStyleXfs>
  <cellXfs count="626">
    <xf numFmtId="0" fontId="0" fillId="0" borderId="0" xfId="0">
      <alignment vertical="center"/>
    </xf>
    <xf numFmtId="49" fontId="3" fillId="0" borderId="0" xfId="0" applyNumberFormat="1" applyFont="1" applyAlignment="1">
      <alignment horizontal="center" vertical="center"/>
    </xf>
    <xf numFmtId="49" fontId="2" fillId="0" borderId="0" xfId="0" applyNumberFormat="1" applyFont="1">
      <alignment vertical="center"/>
    </xf>
    <xf numFmtId="49" fontId="4" fillId="0" borderId="0" xfId="0" applyNumberFormat="1" applyFont="1" applyBorder="1">
      <alignment vertical="center"/>
    </xf>
    <xf numFmtId="49" fontId="4"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0" xfId="0" applyNumberFormat="1" applyFont="1" applyBorder="1">
      <alignment vertical="center"/>
    </xf>
    <xf numFmtId="49" fontId="4" fillId="0" borderId="0" xfId="0" applyNumberFormat="1" applyFont="1">
      <alignment vertical="center"/>
    </xf>
    <xf numFmtId="49" fontId="2" fillId="0" borderId="0" xfId="0" applyNumberFormat="1" applyFont="1" applyAlignment="1">
      <alignment horizontal="center" vertical="center"/>
    </xf>
    <xf numFmtId="176" fontId="2" fillId="0" borderId="0" xfId="1" applyNumberFormat="1" applyFont="1">
      <alignment vertical="center"/>
    </xf>
    <xf numFmtId="49" fontId="3" fillId="0" borderId="0" xfId="0" applyNumberFormat="1" applyFont="1">
      <alignment vertical="center"/>
    </xf>
    <xf numFmtId="49" fontId="9" fillId="0" borderId="0" xfId="0" applyNumberFormat="1" applyFont="1">
      <alignment vertical="center"/>
    </xf>
    <xf numFmtId="0" fontId="7" fillId="2" borderId="20" xfId="0" applyFont="1" applyFill="1" applyBorder="1">
      <alignment vertical="center"/>
    </xf>
    <xf numFmtId="176" fontId="7" fillId="2" borderId="20" xfId="1" applyNumberFormat="1" applyFont="1" applyFill="1" applyBorder="1">
      <alignment vertical="center"/>
    </xf>
    <xf numFmtId="176" fontId="7" fillId="0" borderId="20" xfId="1" applyNumberFormat="1" applyFont="1" applyFill="1" applyBorder="1">
      <alignment vertical="center"/>
    </xf>
    <xf numFmtId="0" fontId="7" fillId="2" borderId="1" xfId="0" applyFont="1" applyFill="1" applyBorder="1">
      <alignment vertical="center"/>
    </xf>
    <xf numFmtId="176" fontId="7" fillId="2" borderId="1" xfId="1" applyNumberFormat="1" applyFont="1" applyFill="1" applyBorder="1">
      <alignment vertical="center"/>
    </xf>
    <xf numFmtId="176" fontId="7" fillId="0" borderId="1" xfId="1" applyNumberFormat="1" applyFont="1" applyFill="1" applyBorder="1">
      <alignment vertical="center"/>
    </xf>
    <xf numFmtId="0" fontId="7" fillId="2" borderId="23" xfId="0" applyFont="1" applyFill="1" applyBorder="1">
      <alignment vertical="center"/>
    </xf>
    <xf numFmtId="176" fontId="7" fillId="2" borderId="23" xfId="1" applyNumberFormat="1" applyFont="1" applyFill="1" applyBorder="1">
      <alignment vertical="center"/>
    </xf>
    <xf numFmtId="176" fontId="7" fillId="0" borderId="23" xfId="1" applyNumberFormat="1" applyFont="1" applyFill="1" applyBorder="1">
      <alignment vertical="center"/>
    </xf>
    <xf numFmtId="176" fontId="7" fillId="2" borderId="14" xfId="1" applyNumberFormat="1" applyFont="1" applyFill="1" applyBorder="1">
      <alignment vertical="center"/>
    </xf>
    <xf numFmtId="176" fontId="7" fillId="0" borderId="14" xfId="1" applyNumberFormat="1" applyFont="1" applyFill="1" applyBorder="1">
      <alignment vertical="center"/>
    </xf>
    <xf numFmtId="49" fontId="3" fillId="0" borderId="0" xfId="0" applyNumberFormat="1" applyFont="1" applyAlignment="1">
      <alignment horizontal="left" vertical="center"/>
    </xf>
    <xf numFmtId="49" fontId="3" fillId="0" borderId="0" xfId="0" applyNumberFormat="1" applyFont="1" applyBorder="1">
      <alignment vertical="center"/>
    </xf>
    <xf numFmtId="49" fontId="5" fillId="0" borderId="0" xfId="0" applyNumberFormat="1" applyFont="1" applyAlignment="1">
      <alignment horizontal="center" vertical="center"/>
    </xf>
    <xf numFmtId="49" fontId="11" fillId="0" borderId="0" xfId="0" applyNumberFormat="1" applyFont="1">
      <alignment vertical="center"/>
    </xf>
    <xf numFmtId="0" fontId="7" fillId="2" borderId="2" xfId="0" applyFont="1" applyFill="1" applyBorder="1">
      <alignment vertical="center"/>
    </xf>
    <xf numFmtId="176" fontId="7" fillId="2" borderId="2" xfId="1" applyNumberFormat="1" applyFont="1" applyFill="1" applyBorder="1">
      <alignment vertical="center"/>
    </xf>
    <xf numFmtId="176" fontId="7" fillId="0" borderId="2" xfId="1" applyNumberFormat="1" applyFont="1" applyFill="1" applyBorder="1">
      <alignment vertical="center"/>
    </xf>
    <xf numFmtId="49" fontId="2" fillId="0" borderId="0" xfId="0" applyNumberFormat="1" applyFont="1" applyAlignment="1">
      <alignment vertical="center" wrapText="1"/>
    </xf>
    <xf numFmtId="0" fontId="12" fillId="0" borderId="0" xfId="0" applyFont="1">
      <alignment vertical="center"/>
    </xf>
    <xf numFmtId="0" fontId="12" fillId="0" borderId="5" xfId="0" applyFont="1" applyBorder="1">
      <alignment vertical="center"/>
    </xf>
    <xf numFmtId="0" fontId="17" fillId="8" borderId="6" xfId="0" applyFont="1" applyFill="1" applyBorder="1" applyAlignment="1">
      <alignment horizontal="left" vertical="center"/>
    </xf>
    <xf numFmtId="0" fontId="12" fillId="0" borderId="7" xfId="0" applyFont="1" applyBorder="1">
      <alignment vertical="center"/>
    </xf>
    <xf numFmtId="0" fontId="12" fillId="0" borderId="1" xfId="0" applyFont="1" applyBorder="1">
      <alignment vertical="center"/>
    </xf>
    <xf numFmtId="0" fontId="12" fillId="0" borderId="1" xfId="0" quotePrefix="1" applyFont="1" applyBorder="1">
      <alignment vertical="center"/>
    </xf>
    <xf numFmtId="0" fontId="14" fillId="0" borderId="1"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xf numFmtId="0" fontId="22" fillId="0" borderId="0" xfId="0" applyFont="1">
      <alignment vertical="center"/>
    </xf>
    <xf numFmtId="0" fontId="23" fillId="0" borderId="0" xfId="0" applyFont="1">
      <alignment vertical="center"/>
    </xf>
    <xf numFmtId="0" fontId="25" fillId="0" borderId="0" xfId="2" applyFont="1" applyAlignment="1">
      <alignment vertical="center"/>
    </xf>
    <xf numFmtId="0" fontId="27" fillId="6" borderId="0" xfId="2" applyFont="1" applyFill="1" applyAlignment="1">
      <alignment vertical="center"/>
    </xf>
    <xf numFmtId="177" fontId="27" fillId="2" borderId="0" xfId="2" applyNumberFormat="1" applyFont="1" applyFill="1" applyAlignment="1">
      <alignment horizontal="right" vertical="center"/>
    </xf>
    <xf numFmtId="0" fontId="27" fillId="5" borderId="0" xfId="2" applyFont="1" applyFill="1" applyAlignment="1">
      <alignment vertical="center"/>
    </xf>
    <xf numFmtId="0" fontId="2" fillId="0" borderId="0" xfId="0" applyFont="1">
      <alignment vertical="center"/>
    </xf>
    <xf numFmtId="0" fontId="7" fillId="3" borderId="2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2" borderId="29" xfId="0" applyFont="1" applyFill="1" applyBorder="1">
      <alignment vertical="center"/>
    </xf>
    <xf numFmtId="176" fontId="7" fillId="2" borderId="29" xfId="1" applyNumberFormat="1" applyFont="1" applyFill="1" applyBorder="1">
      <alignment vertical="center"/>
    </xf>
    <xf numFmtId="0" fontId="7" fillId="3" borderId="23" xfId="0" applyFont="1" applyFill="1" applyBorder="1" applyAlignment="1">
      <alignment horizontal="center" vertical="center"/>
    </xf>
    <xf numFmtId="0" fontId="19" fillId="0" borderId="0" xfId="0" applyFont="1" applyAlignment="1">
      <alignment horizontal="left" vertical="center"/>
    </xf>
    <xf numFmtId="0" fontId="17" fillId="8" borderId="4" xfId="0" applyFont="1" applyFill="1" applyBorder="1" applyAlignment="1">
      <alignment horizontal="left" vertical="center"/>
    </xf>
    <xf numFmtId="49" fontId="3" fillId="0" borderId="0" xfId="0" applyNumberFormat="1" applyFont="1" applyAlignment="1">
      <alignment horizontal="right" vertical="center"/>
    </xf>
    <xf numFmtId="49" fontId="11" fillId="0" borderId="0" xfId="0" applyNumberFormat="1" applyFont="1" applyAlignment="1">
      <alignment horizontal="right" vertical="center" wrapText="1"/>
    </xf>
    <xf numFmtId="0" fontId="31" fillId="0" borderId="1" xfId="0" applyFont="1" applyBorder="1" applyAlignment="1">
      <alignment horizontal="center" vertical="center"/>
    </xf>
    <xf numFmtId="0" fontId="31" fillId="0" borderId="0" xfId="0" applyFont="1" applyAlignment="1">
      <alignment horizontal="center" vertical="center"/>
    </xf>
    <xf numFmtId="49" fontId="29" fillId="9" borderId="0" xfId="0" applyNumberFormat="1" applyFont="1" applyFill="1" applyAlignment="1" applyProtection="1">
      <alignment horizontal="center" vertical="center"/>
      <protection locked="0"/>
    </xf>
    <xf numFmtId="49" fontId="8" fillId="0" borderId="44"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10" fillId="0" borderId="21" xfId="0" applyNumberFormat="1" applyFont="1" applyBorder="1" applyAlignment="1">
      <alignment horizontal="left" vertical="center" wrapText="1"/>
    </xf>
    <xf numFmtId="49" fontId="10" fillId="0" borderId="21" xfId="0" applyNumberFormat="1" applyFont="1" applyBorder="1" applyAlignment="1">
      <alignment horizontal="left" vertical="center"/>
    </xf>
    <xf numFmtId="49" fontId="7" fillId="5" borderId="45" xfId="0" applyNumberFormat="1" applyFont="1" applyFill="1" applyBorder="1" applyAlignment="1">
      <alignment horizontal="center" vertical="center"/>
    </xf>
    <xf numFmtId="49" fontId="7" fillId="5" borderId="28" xfId="0" applyNumberFormat="1" applyFont="1" applyFill="1" applyBorder="1" applyAlignment="1">
      <alignment horizontal="center" vertical="center"/>
    </xf>
    <xf numFmtId="0" fontId="19" fillId="5" borderId="1" xfId="0" applyFont="1" applyFill="1" applyBorder="1" applyAlignment="1">
      <alignment horizontal="center" vertical="center"/>
    </xf>
    <xf numFmtId="0" fontId="30" fillId="0" borderId="0" xfId="0" applyFont="1">
      <alignment vertical="center"/>
    </xf>
    <xf numFmtId="0" fontId="35" fillId="0" borderId="0" xfId="0" applyFont="1">
      <alignment vertical="center"/>
    </xf>
    <xf numFmtId="0" fontId="34" fillId="0" borderId="0" xfId="0" applyFont="1">
      <alignment vertical="center"/>
    </xf>
    <xf numFmtId="0" fontId="36" fillId="0" borderId="0" xfId="0" applyFont="1">
      <alignment vertical="center"/>
    </xf>
    <xf numFmtId="0" fontId="0" fillId="0" borderId="0" xfId="0" applyAlignment="1">
      <alignment horizontal="left" vertical="top"/>
    </xf>
    <xf numFmtId="0" fontId="14" fillId="0" borderId="0" xfId="0" applyFont="1" applyProtection="1">
      <alignment vertical="center"/>
      <protection locked="0"/>
    </xf>
    <xf numFmtId="0" fontId="14" fillId="0" borderId="5" xfId="0" applyFont="1" applyBorder="1" applyProtection="1">
      <alignment vertical="center"/>
      <protection locked="0"/>
    </xf>
    <xf numFmtId="0" fontId="12" fillId="0" borderId="0" xfId="0" applyFont="1" applyProtection="1">
      <alignment vertical="center"/>
      <protection locked="0"/>
    </xf>
    <xf numFmtId="0" fontId="14" fillId="0" borderId="3" xfId="0" applyFont="1" applyBorder="1" applyAlignment="1" applyProtection="1">
      <alignment horizontal="right" vertical="center" wrapText="1"/>
      <protection locked="0"/>
    </xf>
    <xf numFmtId="0" fontId="14" fillId="5" borderId="8" xfId="0" applyFont="1" applyFill="1" applyBorder="1" applyAlignment="1" applyProtection="1">
      <alignment horizontal="center" vertical="center" wrapText="1"/>
      <protection locked="0"/>
    </xf>
    <xf numFmtId="0" fontId="14" fillId="7" borderId="8" xfId="0" applyFont="1" applyFill="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0" xfId="0" applyFont="1" applyAlignment="1" applyProtection="1">
      <alignment horizontal="center" vertical="center"/>
      <protection locked="0"/>
    </xf>
    <xf numFmtId="0" fontId="14" fillId="0" borderId="8" xfId="0" applyFont="1" applyBorder="1" applyAlignment="1" applyProtection="1">
      <alignment vertical="center" wrapText="1"/>
      <protection locked="0"/>
    </xf>
    <xf numFmtId="0" fontId="14" fillId="0" borderId="0" xfId="0" applyFont="1" applyAlignment="1" applyProtection="1">
      <alignment horizontal="left" vertical="center"/>
      <protection locked="0"/>
    </xf>
    <xf numFmtId="0" fontId="14" fillId="0" borderId="8" xfId="0" applyFont="1" applyBorder="1" applyProtection="1">
      <alignment vertical="center"/>
      <protection locked="0"/>
    </xf>
    <xf numFmtId="0" fontId="14" fillId="5" borderId="1" xfId="0" applyFont="1" applyFill="1" applyBorder="1" applyAlignment="1" applyProtection="1">
      <alignment horizontal="center" vertical="center" wrapText="1"/>
      <protection locked="0"/>
    </xf>
    <xf numFmtId="0" fontId="12" fillId="0" borderId="3"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 xfId="0" applyFont="1" applyBorder="1" applyAlignment="1" applyProtection="1">
      <alignment vertical="center" wrapText="1"/>
      <protection locked="0"/>
    </xf>
    <xf numFmtId="0" fontId="13" fillId="0" borderId="0" xfId="0" applyFont="1" applyAlignment="1" applyProtection="1">
      <alignment horizontal="center" vertical="center"/>
      <protection locked="0"/>
    </xf>
    <xf numFmtId="0" fontId="12" fillId="0" borderId="5" xfId="0" applyFont="1" applyBorder="1" applyProtection="1">
      <alignment vertical="center"/>
      <protection locked="0"/>
    </xf>
    <xf numFmtId="0" fontId="12" fillId="0" borderId="3" xfId="0" applyFont="1" applyBorder="1" applyAlignment="1" applyProtection="1">
      <alignment horizontal="right" vertical="center" wrapText="1"/>
      <protection locked="0"/>
    </xf>
    <xf numFmtId="0" fontId="12" fillId="5" borderId="1" xfId="0" applyFont="1" applyFill="1" applyBorder="1" applyAlignment="1" applyProtection="1">
      <alignment horizontal="center" vertical="center" wrapText="1"/>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right" vertical="center" wrapText="1"/>
      <protection locked="0"/>
    </xf>
    <xf numFmtId="0" fontId="12" fillId="0" borderId="0" xfId="0" applyFont="1" applyFill="1" applyAlignment="1" applyProtection="1">
      <alignment horizontal="right" vertical="center" wrapText="1"/>
      <protection locked="0"/>
    </xf>
    <xf numFmtId="0" fontId="12" fillId="0" borderId="0" xfId="0" applyFont="1" applyFill="1" applyBorder="1" applyAlignment="1" applyProtection="1">
      <alignment horizontal="right" vertical="center" wrapText="1"/>
      <protection locked="0"/>
    </xf>
    <xf numFmtId="0" fontId="14" fillId="0" borderId="0" xfId="0" applyFont="1" applyFill="1" applyBorder="1" applyAlignment="1" applyProtection="1">
      <alignment horizontal="left" vertical="center"/>
      <protection locked="0"/>
    </xf>
    <xf numFmtId="0" fontId="12" fillId="0" borderId="0" xfId="0" applyFont="1" applyFill="1" applyProtection="1">
      <alignment vertical="center"/>
      <protection locked="0"/>
    </xf>
    <xf numFmtId="0" fontId="12" fillId="4" borderId="0" xfId="0" applyFont="1" applyFill="1" applyProtection="1">
      <alignment vertical="center"/>
      <protection locked="0"/>
    </xf>
    <xf numFmtId="0" fontId="7" fillId="3" borderId="1" xfId="0" applyFont="1" applyFill="1" applyBorder="1" applyAlignment="1">
      <alignment vertical="center"/>
    </xf>
    <xf numFmtId="0" fontId="7" fillId="3" borderId="1" xfId="0" applyFont="1" applyFill="1" applyBorder="1" applyAlignment="1">
      <alignment vertical="center" wrapText="1"/>
    </xf>
    <xf numFmtId="0" fontId="7" fillId="3" borderId="2" xfId="0" applyFont="1" applyFill="1" applyBorder="1" applyAlignment="1">
      <alignment vertical="center"/>
    </xf>
    <xf numFmtId="0" fontId="7" fillId="3" borderId="29" xfId="0" applyFont="1" applyFill="1" applyBorder="1" applyAlignment="1">
      <alignment vertical="center"/>
    </xf>
    <xf numFmtId="0" fontId="7" fillId="3" borderId="29" xfId="0" applyFont="1" applyFill="1" applyBorder="1" applyAlignment="1">
      <alignment horizontal="center" vertical="center"/>
    </xf>
    <xf numFmtId="176" fontId="7" fillId="0" borderId="29" xfId="1" applyNumberFormat="1" applyFont="1" applyFill="1" applyBorder="1">
      <alignment vertical="center"/>
    </xf>
    <xf numFmtId="0" fontId="7" fillId="3" borderId="20" xfId="0" applyFont="1" applyFill="1" applyBorder="1" applyAlignment="1">
      <alignment vertical="center"/>
    </xf>
    <xf numFmtId="0" fontId="7" fillId="3" borderId="23" xfId="0" applyFont="1" applyFill="1" applyBorder="1" applyAlignment="1">
      <alignment vertical="center"/>
    </xf>
    <xf numFmtId="0" fontId="38" fillId="0" borderId="0" xfId="0" applyFont="1">
      <alignment vertical="center"/>
    </xf>
    <xf numFmtId="0" fontId="38" fillId="5" borderId="0"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14" xfId="0" applyFont="1" applyFill="1" applyBorder="1" applyAlignment="1">
      <alignment vertical="center"/>
    </xf>
    <xf numFmtId="0" fontId="7" fillId="2" borderId="14" xfId="0" applyFont="1" applyFill="1" applyBorder="1">
      <alignment vertical="center"/>
    </xf>
    <xf numFmtId="176" fontId="7" fillId="0" borderId="26" xfId="1" applyNumberFormat="1" applyFont="1" applyFill="1" applyBorder="1">
      <alignment vertical="center"/>
    </xf>
    <xf numFmtId="176" fontId="7" fillId="7" borderId="26" xfId="1" applyNumberFormat="1" applyFont="1" applyFill="1" applyBorder="1">
      <alignment vertical="center"/>
    </xf>
    <xf numFmtId="0" fontId="8" fillId="5" borderId="66" xfId="0" applyFont="1" applyFill="1" applyBorder="1" applyAlignment="1">
      <alignment horizontal="center" vertical="center" wrapText="1"/>
    </xf>
    <xf numFmtId="0" fontId="8" fillId="5" borderId="67" xfId="0" applyFont="1" applyFill="1" applyBorder="1" applyAlignment="1">
      <alignment horizontal="center" vertical="center" wrapText="1"/>
    </xf>
    <xf numFmtId="0" fontId="10" fillId="5" borderId="68" xfId="0" applyFont="1" applyFill="1" applyBorder="1" applyAlignment="1">
      <alignment horizontal="center" vertical="center"/>
    </xf>
    <xf numFmtId="0" fontId="10" fillId="5" borderId="69" xfId="0" applyFont="1" applyFill="1" applyBorder="1" applyAlignment="1">
      <alignment horizontal="center" vertical="center" wrapText="1"/>
    </xf>
    <xf numFmtId="0" fontId="10" fillId="5" borderId="69" xfId="0" applyFont="1" applyFill="1" applyBorder="1" applyAlignment="1">
      <alignment horizontal="center" vertical="center"/>
    </xf>
    <xf numFmtId="0" fontId="10" fillId="5" borderId="70" xfId="0" applyFont="1" applyFill="1" applyBorder="1" applyAlignment="1">
      <alignment horizontal="center" vertical="center"/>
    </xf>
    <xf numFmtId="0" fontId="10" fillId="5" borderId="70" xfId="0" applyFont="1" applyFill="1" applyBorder="1" applyAlignment="1">
      <alignment horizontal="center" vertical="center" wrapText="1"/>
    </xf>
    <xf numFmtId="0" fontId="10" fillId="5" borderId="71" xfId="0" applyFont="1" applyFill="1" applyBorder="1" applyAlignment="1">
      <alignment horizontal="center" vertical="center" wrapText="1"/>
    </xf>
    <xf numFmtId="176" fontId="7" fillId="0" borderId="63" xfId="1" applyNumberFormat="1" applyFont="1" applyBorder="1">
      <alignment vertical="center"/>
    </xf>
    <xf numFmtId="176" fontId="7" fillId="0" borderId="73" xfId="1" applyNumberFormat="1" applyFont="1" applyBorder="1">
      <alignment vertical="center"/>
    </xf>
    <xf numFmtId="176" fontId="7" fillId="0" borderId="74" xfId="1" applyNumberFormat="1" applyFont="1" applyBorder="1">
      <alignment vertical="center"/>
    </xf>
    <xf numFmtId="176" fontId="7" fillId="0" borderId="76" xfId="1" applyNumberFormat="1" applyFont="1" applyBorder="1">
      <alignment vertical="center"/>
    </xf>
    <xf numFmtId="176" fontId="7" fillId="0" borderId="59" xfId="1" applyNumberFormat="1" applyFont="1" applyBorder="1">
      <alignment vertical="center"/>
    </xf>
    <xf numFmtId="176" fontId="7" fillId="0" borderId="79" xfId="1" applyNumberFormat="1" applyFont="1" applyBorder="1">
      <alignment vertical="center"/>
    </xf>
    <xf numFmtId="176" fontId="7" fillId="0" borderId="61" xfId="1" applyNumberFormat="1" applyFont="1" applyBorder="1">
      <alignment vertical="center"/>
    </xf>
    <xf numFmtId="176" fontId="10" fillId="0" borderId="84" xfId="1" applyNumberFormat="1" applyFont="1" applyFill="1" applyBorder="1">
      <alignment vertical="center"/>
    </xf>
    <xf numFmtId="176" fontId="10" fillId="7" borderId="84" xfId="1" applyNumberFormat="1" applyFont="1" applyFill="1" applyBorder="1">
      <alignment vertical="center"/>
    </xf>
    <xf numFmtId="176" fontId="10" fillId="0" borderId="85" xfId="1" applyNumberFormat="1" applyFont="1" applyBorder="1">
      <alignment vertical="center"/>
    </xf>
    <xf numFmtId="38" fontId="7" fillId="7" borderId="90" xfId="1" applyFont="1" applyFill="1" applyBorder="1" applyAlignment="1">
      <alignment vertical="center"/>
    </xf>
    <xf numFmtId="38" fontId="7" fillId="7" borderId="91" xfId="1" applyFont="1" applyFill="1" applyBorder="1" applyAlignment="1">
      <alignment vertical="center"/>
    </xf>
    <xf numFmtId="38" fontId="10" fillId="0" borderId="84" xfId="1" applyFont="1" applyBorder="1">
      <alignment vertical="center"/>
    </xf>
    <xf numFmtId="38" fontId="10" fillId="0" borderId="85" xfId="1" applyFont="1" applyBorder="1">
      <alignment vertical="center"/>
    </xf>
    <xf numFmtId="49" fontId="8" fillId="9" borderId="55" xfId="0" applyNumberFormat="1" applyFont="1" applyFill="1" applyBorder="1" applyAlignment="1">
      <alignment vertical="center"/>
    </xf>
    <xf numFmtId="49" fontId="8" fillId="9" borderId="56" xfId="0" applyNumberFormat="1" applyFont="1" applyFill="1" applyBorder="1" applyAlignment="1">
      <alignment vertical="center"/>
    </xf>
    <xf numFmtId="49" fontId="8" fillId="9" borderId="0" xfId="0" applyNumberFormat="1" applyFont="1" applyFill="1" applyBorder="1" applyAlignment="1">
      <alignment vertical="center"/>
    </xf>
    <xf numFmtId="49" fontId="8" fillId="9" borderId="96" xfId="0" applyNumberFormat="1" applyFont="1" applyFill="1" applyBorder="1" applyAlignment="1">
      <alignment vertical="center"/>
    </xf>
    <xf numFmtId="49" fontId="39" fillId="0" borderId="88" xfId="0" applyNumberFormat="1" applyFont="1" applyBorder="1" applyAlignment="1">
      <alignment vertical="center" wrapText="1"/>
    </xf>
    <xf numFmtId="49" fontId="39" fillId="0" borderId="90" xfId="0" applyNumberFormat="1" applyFont="1" applyBorder="1" applyAlignment="1">
      <alignment horizontal="center" vertical="center"/>
    </xf>
    <xf numFmtId="49" fontId="39" fillId="0" borderId="98" xfId="0" applyNumberFormat="1" applyFont="1" applyBorder="1" applyAlignment="1">
      <alignment horizontal="center" vertical="center"/>
    </xf>
    <xf numFmtId="49" fontId="39" fillId="0" borderId="92" xfId="0" applyNumberFormat="1" applyFont="1" applyBorder="1" applyAlignment="1">
      <alignment horizontal="center" vertical="center"/>
    </xf>
    <xf numFmtId="49" fontId="8" fillId="3" borderId="90" xfId="0" applyNumberFormat="1" applyFont="1" applyFill="1" applyBorder="1" applyAlignment="1">
      <alignment vertical="center" wrapText="1"/>
    </xf>
    <xf numFmtId="49" fontId="8" fillId="3" borderId="103" xfId="0" applyNumberFormat="1" applyFont="1" applyFill="1" applyBorder="1" applyAlignment="1">
      <alignment vertical="center" wrapText="1"/>
    </xf>
    <xf numFmtId="49" fontId="12" fillId="0" borderId="2" xfId="0" applyNumberFormat="1" applyFont="1" applyBorder="1">
      <alignment vertical="center"/>
    </xf>
    <xf numFmtId="49" fontId="7" fillId="5" borderId="108" xfId="0" applyNumberFormat="1" applyFont="1" applyFill="1" applyBorder="1" applyAlignment="1">
      <alignment horizontal="center" vertical="center"/>
    </xf>
    <xf numFmtId="49" fontId="8" fillId="3" borderId="112" xfId="0" applyNumberFormat="1" applyFont="1" applyFill="1" applyBorder="1" applyAlignment="1">
      <alignment vertical="center" wrapText="1"/>
    </xf>
    <xf numFmtId="49" fontId="7" fillId="0" borderId="101" xfId="0" applyNumberFormat="1" applyFont="1" applyBorder="1" applyAlignment="1">
      <alignment horizontal="distributed" vertical="center"/>
    </xf>
    <xf numFmtId="49" fontId="8" fillId="0" borderId="117" xfId="0" applyNumberFormat="1" applyFont="1" applyFill="1" applyBorder="1" applyAlignment="1">
      <alignment horizontal="center" vertical="center"/>
    </xf>
    <xf numFmtId="49" fontId="7" fillId="0" borderId="1" xfId="0" applyNumberFormat="1" applyFont="1" applyFill="1" applyBorder="1" applyAlignment="1">
      <alignment horizontal="distributed" vertical="center"/>
    </xf>
    <xf numFmtId="49" fontId="7" fillId="0" borderId="116" xfId="0" applyNumberFormat="1" applyFont="1" applyFill="1" applyBorder="1" applyAlignment="1">
      <alignment horizontal="center" vertical="center"/>
    </xf>
    <xf numFmtId="49" fontId="8" fillId="0" borderId="117" xfId="0" applyNumberFormat="1" applyFont="1" applyBorder="1" applyAlignment="1">
      <alignment horizontal="center" vertical="center"/>
    </xf>
    <xf numFmtId="49" fontId="8" fillId="9" borderId="96" xfId="0" applyNumberFormat="1" applyFont="1" applyFill="1" applyBorder="1" applyAlignment="1">
      <alignment horizontal="center" vertical="center"/>
    </xf>
    <xf numFmtId="49" fontId="8" fillId="9" borderId="31" xfId="0" applyNumberFormat="1" applyFont="1" applyFill="1" applyBorder="1" applyAlignment="1">
      <alignment vertical="center"/>
    </xf>
    <xf numFmtId="49" fontId="7" fillId="0" borderId="48" xfId="0" applyNumberFormat="1" applyFont="1" applyFill="1" applyBorder="1" applyAlignment="1">
      <alignment horizontal="center" vertical="center"/>
    </xf>
    <xf numFmtId="49" fontId="7" fillId="0" borderId="51" xfId="0" applyNumberFormat="1" applyFont="1" applyFill="1" applyBorder="1" applyAlignment="1">
      <alignment horizontal="center" vertical="center"/>
    </xf>
    <xf numFmtId="49" fontId="8" fillId="0" borderId="96" xfId="0" applyNumberFormat="1" applyFont="1" applyFill="1" applyBorder="1" applyAlignment="1">
      <alignment horizontal="center" vertical="center"/>
    </xf>
    <xf numFmtId="49" fontId="7" fillId="0" borderId="117" xfId="0" applyNumberFormat="1" applyFont="1" applyFill="1" applyBorder="1" applyAlignment="1">
      <alignment horizontal="center" vertical="center"/>
    </xf>
    <xf numFmtId="49" fontId="7" fillId="0" borderId="23" xfId="0" applyNumberFormat="1" applyFont="1" applyBorder="1" applyAlignment="1">
      <alignment horizontal="distributed" vertical="center"/>
    </xf>
    <xf numFmtId="0" fontId="7" fillId="7" borderId="16" xfId="0" applyFont="1" applyFill="1" applyBorder="1" applyAlignment="1">
      <alignment vertical="center"/>
    </xf>
    <xf numFmtId="0" fontId="7" fillId="7" borderId="47" xfId="0" applyFont="1" applyFill="1" applyBorder="1" applyAlignment="1">
      <alignment vertical="center"/>
    </xf>
    <xf numFmtId="0" fontId="7" fillId="7" borderId="87" xfId="0" applyFont="1" applyFill="1" applyBorder="1" applyAlignment="1">
      <alignment vertical="center"/>
    </xf>
    <xf numFmtId="0" fontId="7" fillId="7" borderId="88" xfId="0" applyFont="1" applyFill="1" applyBorder="1" applyAlignment="1">
      <alignment vertical="center"/>
    </xf>
    <xf numFmtId="0" fontId="7" fillId="12" borderId="20" xfId="0" applyNumberFormat="1" applyFont="1" applyFill="1" applyBorder="1" applyAlignment="1">
      <alignment horizontal="center" vertical="center"/>
    </xf>
    <xf numFmtId="0" fontId="7" fillId="12" borderId="1" xfId="0" applyNumberFormat="1" applyFont="1" applyFill="1" applyBorder="1" applyAlignment="1">
      <alignment horizontal="center" vertical="center"/>
    </xf>
    <xf numFmtId="0" fontId="7" fillId="12" borderId="20" xfId="0" applyNumberFormat="1" applyFont="1" applyFill="1" applyBorder="1" applyAlignment="1">
      <alignment horizontal="center" vertical="center" shrinkToFit="1"/>
    </xf>
    <xf numFmtId="0" fontId="7" fillId="12" borderId="1" xfId="0" applyNumberFormat="1" applyFont="1" applyFill="1" applyBorder="1" applyAlignment="1">
      <alignment horizontal="center" vertical="center" shrinkToFit="1"/>
    </xf>
    <xf numFmtId="0" fontId="7" fillId="7" borderId="133" xfId="0" applyFont="1" applyFill="1" applyBorder="1" applyAlignment="1">
      <alignment vertical="center"/>
    </xf>
    <xf numFmtId="0" fontId="7" fillId="7" borderId="134" xfId="0" applyFont="1" applyFill="1" applyBorder="1" applyAlignment="1">
      <alignment vertical="center"/>
    </xf>
    <xf numFmtId="38" fontId="7" fillId="7" borderId="136" xfId="1" applyFont="1" applyFill="1" applyBorder="1">
      <alignment vertical="center"/>
    </xf>
    <xf numFmtId="38" fontId="7" fillId="7" borderId="136" xfId="1" applyFont="1" applyFill="1" applyBorder="1" applyAlignment="1">
      <alignment horizontal="right" vertical="center"/>
    </xf>
    <xf numFmtId="38" fontId="7" fillId="7" borderId="137" xfId="1" applyFont="1" applyFill="1" applyBorder="1" applyAlignment="1">
      <alignment vertical="center"/>
    </xf>
    <xf numFmtId="38" fontId="7" fillId="7" borderId="15" xfId="1" applyFont="1" applyFill="1" applyBorder="1" applyAlignment="1">
      <alignment vertical="center"/>
    </xf>
    <xf numFmtId="38" fontId="7" fillId="7" borderId="15" xfId="1" applyFont="1" applyFill="1" applyBorder="1">
      <alignment vertical="center"/>
    </xf>
    <xf numFmtId="38" fontId="7" fillId="7" borderId="15" xfId="1" applyFont="1" applyFill="1" applyBorder="1" applyAlignment="1">
      <alignment horizontal="right" vertical="center"/>
    </xf>
    <xf numFmtId="38" fontId="7" fillId="7" borderId="138" xfId="1" applyFont="1" applyFill="1" applyBorder="1" applyAlignment="1">
      <alignment horizontal="right" vertical="center"/>
    </xf>
    <xf numFmtId="0" fontId="7" fillId="7" borderId="140" xfId="0" applyFont="1" applyFill="1" applyBorder="1" applyAlignment="1">
      <alignment vertical="center"/>
    </xf>
    <xf numFmtId="0" fontId="7" fillId="7" borderId="141" xfId="0" applyFont="1" applyFill="1" applyBorder="1" applyAlignment="1">
      <alignment vertical="center"/>
    </xf>
    <xf numFmtId="38" fontId="7" fillId="7" borderId="143" xfId="1" applyFont="1" applyFill="1" applyBorder="1" applyAlignment="1">
      <alignment vertical="center"/>
    </xf>
    <xf numFmtId="38" fontId="7" fillId="7" borderId="143" xfId="1" applyFont="1" applyFill="1" applyBorder="1">
      <alignment vertical="center"/>
    </xf>
    <xf numFmtId="38" fontId="7" fillId="7" borderId="143" xfId="1" applyFont="1" applyFill="1" applyBorder="1" applyAlignment="1">
      <alignment horizontal="right" vertical="center"/>
    </xf>
    <xf numFmtId="38" fontId="7" fillId="7" borderId="144" xfId="1" applyFont="1" applyFill="1" applyBorder="1" applyAlignment="1">
      <alignment vertical="center"/>
    </xf>
    <xf numFmtId="49" fontId="39" fillId="0" borderId="0" xfId="0" applyNumberFormat="1" applyFont="1">
      <alignment vertical="center"/>
    </xf>
    <xf numFmtId="49" fontId="39" fillId="9" borderId="55" xfId="0" applyNumberFormat="1" applyFont="1" applyFill="1" applyBorder="1" applyAlignment="1">
      <alignment vertical="center"/>
    </xf>
    <xf numFmtId="0" fontId="39" fillId="0" borderId="150" xfId="0" applyNumberFormat="1" applyFont="1" applyBorder="1" applyAlignment="1">
      <alignment horizontal="center" vertical="center"/>
    </xf>
    <xf numFmtId="0" fontId="39" fillId="0" borderId="150" xfId="0" applyNumberFormat="1" applyFont="1" applyBorder="1" applyAlignment="1">
      <alignment horizontal="center" vertical="center" wrapText="1"/>
    </xf>
    <xf numFmtId="49" fontId="39" fillId="9" borderId="56" xfId="0" applyNumberFormat="1" applyFont="1" applyFill="1" applyBorder="1" applyAlignment="1">
      <alignment vertical="center"/>
    </xf>
    <xf numFmtId="49" fontId="8" fillId="0" borderId="37" xfId="0" applyNumberFormat="1" applyFont="1" applyBorder="1" applyAlignment="1">
      <alignment horizontal="center" vertical="center"/>
    </xf>
    <xf numFmtId="49" fontId="8" fillId="0" borderId="154" xfId="0" applyNumberFormat="1" applyFont="1" applyBorder="1" applyAlignment="1">
      <alignment horizontal="center" vertical="center"/>
    </xf>
    <xf numFmtId="49" fontId="11" fillId="0" borderId="0" xfId="0" applyNumberFormat="1" applyFont="1" applyAlignment="1">
      <alignment horizontal="center" vertical="center"/>
    </xf>
    <xf numFmtId="0" fontId="11" fillId="0" borderId="0" xfId="0" applyFont="1">
      <alignment vertical="center"/>
    </xf>
    <xf numFmtId="0" fontId="46" fillId="0" borderId="0" xfId="0" applyFont="1">
      <alignment vertical="center"/>
    </xf>
    <xf numFmtId="0" fontId="47" fillId="0" borderId="0" xfId="0" applyFont="1">
      <alignment vertical="center"/>
    </xf>
    <xf numFmtId="49" fontId="5" fillId="0" borderId="0" xfId="0" applyNumberFormat="1" applyFont="1" applyAlignment="1">
      <alignment horizontal="left" vertical="center"/>
    </xf>
    <xf numFmtId="49" fontId="49" fillId="0" borderId="0" xfId="0" applyNumberFormat="1" applyFont="1">
      <alignment vertical="center"/>
    </xf>
    <xf numFmtId="0" fontId="50" fillId="0" borderId="0" xfId="0" applyFont="1">
      <alignment vertical="center"/>
    </xf>
    <xf numFmtId="0" fontId="50" fillId="0" borderId="0" xfId="0" applyFont="1" applyAlignment="1">
      <alignment vertical="center" wrapText="1"/>
    </xf>
    <xf numFmtId="0" fontId="50" fillId="3" borderId="23" xfId="0" applyFont="1" applyFill="1" applyBorder="1" applyAlignment="1">
      <alignment horizontal="center" vertical="center" wrapText="1"/>
    </xf>
    <xf numFmtId="0" fontId="50" fillId="3" borderId="156" xfId="0" applyFont="1" applyFill="1" applyBorder="1" applyAlignment="1">
      <alignment horizontal="center" vertical="center" wrapText="1"/>
    </xf>
    <xf numFmtId="0" fontId="50" fillId="3" borderId="22" xfId="0" applyFont="1" applyFill="1" applyBorder="1" applyAlignment="1">
      <alignment horizontal="center" vertical="center" wrapText="1"/>
    </xf>
    <xf numFmtId="49" fontId="50" fillId="9" borderId="157" xfId="0" applyNumberFormat="1" applyFont="1" applyFill="1" applyBorder="1" applyAlignment="1">
      <alignment horizontal="center" vertical="center"/>
    </xf>
    <xf numFmtId="49" fontId="50" fillId="9" borderId="158" xfId="0" applyNumberFormat="1" applyFont="1" applyFill="1" applyBorder="1" applyAlignment="1">
      <alignment horizontal="center" vertical="center"/>
    </xf>
    <xf numFmtId="0" fontId="50" fillId="9" borderId="158" xfId="0" applyFont="1" applyFill="1" applyBorder="1" applyAlignment="1">
      <alignment horizontal="center" vertical="center"/>
    </xf>
    <xf numFmtId="49" fontId="33" fillId="0" borderId="21" xfId="0" applyNumberFormat="1" applyFont="1" applyBorder="1" applyAlignment="1">
      <alignment vertical="center" wrapText="1"/>
    </xf>
    <xf numFmtId="0" fontId="50" fillId="9" borderId="158" xfId="0" applyNumberFormat="1" applyFont="1" applyFill="1" applyBorder="1" applyAlignment="1">
      <alignment horizontal="center" vertical="center" wrapText="1"/>
    </xf>
    <xf numFmtId="38" fontId="50" fillId="9" borderId="158" xfId="0" applyNumberFormat="1" applyFont="1" applyFill="1" applyBorder="1" applyAlignment="1">
      <alignment horizontal="center" vertical="center" wrapText="1"/>
    </xf>
    <xf numFmtId="38" fontId="50" fillId="9" borderId="159" xfId="0" applyNumberFormat="1" applyFont="1" applyFill="1" applyBorder="1" applyAlignment="1">
      <alignment horizontal="center" vertical="center" wrapText="1"/>
    </xf>
    <xf numFmtId="49" fontId="50" fillId="9" borderId="155" xfId="0" applyNumberFormat="1" applyFont="1" applyFill="1" applyBorder="1" applyAlignment="1">
      <alignment horizontal="center" vertical="center"/>
    </xf>
    <xf numFmtId="179" fontId="7" fillId="3" borderId="23" xfId="0" applyNumberFormat="1" applyFont="1" applyFill="1" applyBorder="1" applyAlignment="1">
      <alignment horizontal="center" vertical="center"/>
    </xf>
    <xf numFmtId="49" fontId="7" fillId="3" borderId="3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35" xfId="0" applyNumberFormat="1" applyFont="1" applyFill="1" applyBorder="1" applyAlignment="1">
      <alignment horizontal="center" vertical="center"/>
    </xf>
    <xf numFmtId="49" fontId="39" fillId="0" borderId="98" xfId="0" applyNumberFormat="1" applyFont="1" applyBorder="1" applyAlignment="1">
      <alignment horizontal="center" vertical="center"/>
    </xf>
    <xf numFmtId="179" fontId="7" fillId="2" borderId="40" xfId="0" applyNumberFormat="1" applyFont="1" applyFill="1" applyBorder="1" applyAlignment="1">
      <alignment horizontal="center" vertical="center"/>
    </xf>
    <xf numFmtId="49" fontId="8" fillId="0" borderId="0" xfId="0" applyNumberFormat="1" applyFont="1" applyFill="1" applyBorder="1" applyAlignment="1">
      <alignment vertical="center"/>
    </xf>
    <xf numFmtId="49" fontId="8" fillId="0" borderId="8" xfId="0" applyNumberFormat="1" applyFont="1" applyBorder="1" applyAlignment="1">
      <alignment horizontal="distributed" vertical="center"/>
    </xf>
    <xf numFmtId="49" fontId="8" fillId="0" borderId="4" xfId="0" applyNumberFormat="1" applyFont="1" applyBorder="1" applyAlignment="1">
      <alignment horizontal="distributed" vertical="center"/>
    </xf>
    <xf numFmtId="49" fontId="8" fillId="0" borderId="6" xfId="0" applyNumberFormat="1" applyFont="1" applyBorder="1" applyAlignment="1">
      <alignment horizontal="distributed" vertical="center"/>
    </xf>
    <xf numFmtId="49" fontId="7" fillId="9" borderId="8" xfId="0" applyNumberFormat="1" applyFont="1" applyFill="1" applyBorder="1" applyAlignment="1" applyProtection="1">
      <alignment horizontal="center" vertical="center"/>
      <protection locked="0"/>
    </xf>
    <xf numFmtId="49" fontId="7" fillId="9" borderId="4" xfId="0" applyNumberFormat="1" applyFont="1" applyFill="1" applyBorder="1" applyAlignment="1" applyProtection="1">
      <alignment horizontal="center" vertical="center"/>
      <protection locked="0"/>
    </xf>
    <xf numFmtId="49" fontId="7" fillId="9" borderId="6" xfId="0" applyNumberFormat="1" applyFont="1" applyFill="1" applyBorder="1" applyAlignment="1" applyProtection="1">
      <alignment horizontal="center" vertical="center"/>
      <protection locked="0"/>
    </xf>
    <xf numFmtId="49" fontId="3" fillId="0" borderId="8" xfId="0" applyNumberFormat="1" applyFont="1" applyBorder="1" applyAlignment="1">
      <alignment horizontal="distributed" vertical="center" wrapText="1"/>
    </xf>
    <xf numFmtId="49" fontId="3" fillId="0" borderId="4" xfId="0" applyNumberFormat="1" applyFont="1" applyBorder="1" applyAlignment="1">
      <alignment horizontal="distributed" vertical="center" wrapText="1"/>
    </xf>
    <xf numFmtId="49" fontId="3" fillId="0" borderId="6" xfId="0" applyNumberFormat="1" applyFont="1" applyBorder="1" applyAlignment="1">
      <alignment horizontal="distributed" vertical="center" wrapText="1"/>
    </xf>
    <xf numFmtId="49" fontId="3" fillId="0" borderId="8" xfId="0" applyNumberFormat="1" applyFont="1" applyBorder="1" applyAlignment="1">
      <alignment vertical="center" shrinkToFit="1"/>
    </xf>
    <xf numFmtId="49" fontId="29" fillId="0" borderId="4" xfId="0" applyNumberFormat="1" applyFont="1" applyBorder="1" applyAlignment="1">
      <alignment vertical="center" shrinkToFit="1"/>
    </xf>
    <xf numFmtId="49" fontId="29" fillId="0" borderId="6" xfId="0" applyNumberFormat="1" applyFont="1" applyBorder="1" applyAlignment="1">
      <alignment vertical="center" shrinkToFit="1"/>
    </xf>
    <xf numFmtId="49" fontId="8" fillId="0" borderId="1" xfId="0" applyNumberFormat="1" applyFont="1" applyBorder="1" applyAlignment="1">
      <alignment horizontal="distributed" vertical="center" wrapText="1"/>
    </xf>
    <xf numFmtId="49" fontId="8" fillId="0" borderId="1" xfId="0" applyNumberFormat="1" applyFont="1" applyBorder="1" applyAlignment="1">
      <alignment horizontal="distributed" vertical="center"/>
    </xf>
    <xf numFmtId="49" fontId="8" fillId="0" borderId="9" xfId="0" applyNumberFormat="1" applyFont="1" applyBorder="1" applyAlignment="1">
      <alignment horizontal="distributed" vertical="center"/>
    </xf>
    <xf numFmtId="49" fontId="8" fillId="0" borderId="7" xfId="0" applyNumberFormat="1" applyFont="1" applyBorder="1" applyAlignment="1">
      <alignment horizontal="distributed" vertical="center"/>
    </xf>
    <xf numFmtId="49" fontId="8" fillId="0" borderId="12" xfId="0" applyNumberFormat="1" applyFont="1" applyBorder="1" applyAlignment="1">
      <alignment horizontal="distributed" vertical="center"/>
    </xf>
    <xf numFmtId="49" fontId="28" fillId="9" borderId="9" xfId="3" applyNumberFormat="1" applyFill="1" applyBorder="1" applyAlignment="1" applyProtection="1">
      <alignment horizontal="center" vertical="center"/>
      <protection locked="0"/>
    </xf>
    <xf numFmtId="49" fontId="28" fillId="9" borderId="7" xfId="3" applyNumberFormat="1" applyFill="1" applyBorder="1" applyAlignment="1" applyProtection="1">
      <alignment horizontal="center" vertical="center"/>
      <protection locked="0"/>
    </xf>
    <xf numFmtId="49" fontId="28" fillId="9" borderId="12" xfId="3" applyNumberFormat="1" applyFill="1" applyBorder="1" applyAlignment="1" applyProtection="1">
      <alignment horizontal="center" vertical="center"/>
      <protection locked="0"/>
    </xf>
    <xf numFmtId="178" fontId="7" fillId="11" borderId="8" xfId="0" applyNumberFormat="1" applyFont="1" applyFill="1" applyBorder="1" applyAlignment="1" applyProtection="1">
      <alignment horizontal="center" vertical="center"/>
      <protection locked="0"/>
    </xf>
    <xf numFmtId="178" fontId="7" fillId="11" borderId="4" xfId="0" applyNumberFormat="1" applyFont="1" applyFill="1" applyBorder="1" applyAlignment="1" applyProtection="1">
      <alignment horizontal="center" vertical="center"/>
      <protection locked="0"/>
    </xf>
    <xf numFmtId="178" fontId="7" fillId="11" borderId="6" xfId="0" applyNumberFormat="1" applyFont="1" applyFill="1" applyBorder="1" applyAlignment="1" applyProtection="1">
      <alignment horizontal="center" vertical="center"/>
      <protection locked="0"/>
    </xf>
    <xf numFmtId="49" fontId="4" fillId="5" borderId="1" xfId="0" applyNumberFormat="1" applyFont="1" applyFill="1" applyBorder="1" applyAlignment="1">
      <alignment horizontal="left" vertical="center"/>
    </xf>
    <xf numFmtId="49" fontId="29" fillId="0" borderId="10" xfId="0" applyNumberFormat="1" applyFont="1" applyBorder="1" applyAlignment="1">
      <alignment horizontal="left" vertical="center"/>
    </xf>
    <xf numFmtId="49" fontId="29" fillId="0" borderId="5" xfId="0" applyNumberFormat="1" applyFont="1" applyBorder="1" applyAlignment="1">
      <alignment horizontal="left" vertical="center"/>
    </xf>
    <xf numFmtId="49" fontId="29" fillId="0" borderId="11" xfId="0" applyNumberFormat="1" applyFont="1" applyBorder="1" applyAlignment="1">
      <alignment horizontal="left" vertical="center"/>
    </xf>
    <xf numFmtId="49" fontId="3" fillId="0" borderId="1" xfId="0" applyNumberFormat="1" applyFont="1" applyBorder="1" applyAlignment="1">
      <alignment horizontal="distributed" vertical="center" wrapText="1"/>
    </xf>
    <xf numFmtId="0" fontId="44" fillId="0" borderId="1" xfId="3" applyNumberFormat="1" applyFont="1" applyBorder="1" applyAlignment="1">
      <alignment horizontal="left" vertical="center"/>
    </xf>
    <xf numFmtId="49" fontId="8" fillId="5" borderId="2" xfId="0" applyNumberFormat="1" applyFont="1" applyFill="1" applyBorder="1" applyAlignment="1">
      <alignment horizontal="center" vertical="center"/>
    </xf>
    <xf numFmtId="49" fontId="8" fillId="5" borderId="10"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11" xfId="0" applyNumberFormat="1" applyFont="1" applyFill="1" applyBorder="1" applyAlignment="1">
      <alignment horizontal="center" vertical="center"/>
    </xf>
    <xf numFmtId="49" fontId="7" fillId="11" borderId="8" xfId="0" applyNumberFormat="1" applyFont="1" applyFill="1" applyBorder="1" applyAlignment="1" applyProtection="1">
      <alignment vertical="center"/>
      <protection locked="0"/>
    </xf>
    <xf numFmtId="49" fontId="7" fillId="11" borderId="4" xfId="0" applyNumberFormat="1" applyFont="1" applyFill="1" applyBorder="1" applyAlignment="1" applyProtection="1">
      <alignment vertical="center"/>
      <protection locked="0"/>
    </xf>
    <xf numFmtId="49" fontId="7" fillId="11" borderId="6" xfId="0" applyNumberFormat="1" applyFont="1" applyFill="1" applyBorder="1" applyAlignment="1" applyProtection="1">
      <alignment vertical="center"/>
      <protection locked="0"/>
    </xf>
    <xf numFmtId="49" fontId="11" fillId="10" borderId="43" xfId="0" applyNumberFormat="1" applyFont="1" applyFill="1" applyBorder="1" applyAlignment="1">
      <alignment horizontal="left" vertical="center" wrapText="1"/>
    </xf>
    <xf numFmtId="49" fontId="11" fillId="10" borderId="35" xfId="0" applyNumberFormat="1" applyFont="1" applyFill="1" applyBorder="1" applyAlignment="1">
      <alignment horizontal="left" vertical="center"/>
    </xf>
    <xf numFmtId="49" fontId="11" fillId="10" borderId="36" xfId="0" applyNumberFormat="1" applyFont="1" applyFill="1" applyBorder="1" applyAlignment="1">
      <alignment horizontal="left" vertical="center"/>
    </xf>
    <xf numFmtId="178" fontId="7" fillId="9" borderId="8" xfId="0" applyNumberFormat="1" applyFont="1" applyFill="1" applyBorder="1" applyAlignment="1" applyProtection="1">
      <alignment horizontal="center" vertical="center"/>
      <protection locked="0"/>
    </xf>
    <xf numFmtId="178" fontId="7" fillId="9" borderId="4" xfId="0" applyNumberFormat="1" applyFont="1" applyFill="1" applyBorder="1" applyAlignment="1" applyProtection="1">
      <alignment horizontal="center" vertical="center"/>
      <protection locked="0"/>
    </xf>
    <xf numFmtId="178" fontId="7" fillId="9" borderId="6" xfId="0" applyNumberFormat="1" applyFont="1" applyFill="1" applyBorder="1" applyAlignment="1" applyProtection="1">
      <alignment horizontal="center" vertical="center"/>
      <protection locked="0"/>
    </xf>
    <xf numFmtId="49" fontId="7" fillId="9" borderId="10" xfId="0" applyNumberFormat="1" applyFont="1" applyFill="1" applyBorder="1" applyAlignment="1" applyProtection="1">
      <alignment vertical="center"/>
      <protection locked="0"/>
    </xf>
    <xf numFmtId="49" fontId="7" fillId="9" borderId="5" xfId="0" applyNumberFormat="1" applyFont="1" applyFill="1" applyBorder="1" applyAlignment="1" applyProtection="1">
      <alignment vertical="center"/>
      <protection locked="0"/>
    </xf>
    <xf numFmtId="49" fontId="7" fillId="9" borderId="11" xfId="0" applyNumberFormat="1" applyFont="1" applyFill="1" applyBorder="1" applyAlignment="1" applyProtection="1">
      <alignment vertical="center"/>
      <protection locked="0"/>
    </xf>
    <xf numFmtId="0" fontId="16" fillId="0" borderId="0" xfId="0" applyFont="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7" fillId="8" borderId="8" xfId="0" applyFont="1" applyFill="1" applyBorder="1" applyAlignment="1">
      <alignment horizontal="left" vertical="center"/>
    </xf>
    <xf numFmtId="0" fontId="17" fillId="8" borderId="4" xfId="0" applyFont="1" applyFill="1" applyBorder="1" applyAlignment="1">
      <alignment horizontal="left" vertical="center"/>
    </xf>
    <xf numFmtId="49" fontId="14" fillId="6" borderId="8" xfId="0" applyNumberFormat="1" applyFont="1" applyFill="1" applyBorder="1" applyAlignment="1" applyProtection="1">
      <alignment horizontal="left" vertical="center"/>
      <protection locked="0"/>
    </xf>
    <xf numFmtId="0" fontId="14" fillId="6" borderId="4" xfId="0" applyNumberFormat="1" applyFont="1" applyFill="1" applyBorder="1" applyAlignment="1" applyProtection="1">
      <alignment horizontal="left" vertical="center"/>
      <protection locked="0"/>
    </xf>
    <xf numFmtId="0" fontId="14" fillId="6" borderId="6" xfId="0" applyNumberFormat="1" applyFont="1" applyFill="1" applyBorder="1" applyAlignment="1" applyProtection="1">
      <alignment horizontal="left" vertical="center"/>
      <protection locked="0"/>
    </xf>
    <xf numFmtId="0" fontId="14" fillId="6" borderId="4" xfId="0" applyFont="1" applyFill="1" applyBorder="1" applyAlignment="1" applyProtection="1">
      <alignment horizontal="left" vertical="center"/>
      <protection locked="0"/>
    </xf>
    <xf numFmtId="0" fontId="14" fillId="6" borderId="6" xfId="0" applyFont="1" applyFill="1" applyBorder="1" applyAlignment="1" applyProtection="1">
      <alignment horizontal="left" vertical="center"/>
      <protection locked="0"/>
    </xf>
    <xf numFmtId="0" fontId="14" fillId="2" borderId="8" xfId="0" applyFont="1" applyFill="1" applyBorder="1" applyAlignment="1">
      <alignment horizontal="left" vertical="center"/>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49" fontId="12" fillId="6" borderId="8" xfId="0" applyNumberFormat="1" applyFont="1" applyFill="1" applyBorder="1" applyAlignment="1" applyProtection="1">
      <alignment horizontal="left" vertical="center"/>
      <protection locked="0"/>
    </xf>
    <xf numFmtId="0" fontId="12" fillId="6" borderId="4" xfId="0" applyNumberFormat="1" applyFont="1" applyFill="1" applyBorder="1" applyAlignment="1" applyProtection="1">
      <alignment horizontal="left" vertical="center"/>
      <protection locked="0"/>
    </xf>
    <xf numFmtId="0" fontId="12" fillId="6" borderId="6" xfId="0" applyNumberFormat="1"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6" borderId="8" xfId="0" applyFont="1" applyFill="1" applyBorder="1" applyAlignment="1" applyProtection="1">
      <alignment horizontal="left" vertical="center" wrapText="1"/>
      <protection locked="0"/>
    </xf>
    <xf numFmtId="0" fontId="14" fillId="6" borderId="6" xfId="0" applyFont="1" applyFill="1" applyBorder="1" applyAlignment="1" applyProtection="1">
      <alignment horizontal="left" vertical="center" wrapText="1"/>
      <protection locked="0"/>
    </xf>
    <xf numFmtId="0" fontId="14" fillId="6" borderId="8" xfId="0" applyFont="1" applyFill="1" applyBorder="1" applyAlignment="1" applyProtection="1">
      <alignment vertical="center" wrapText="1"/>
      <protection locked="0"/>
    </xf>
    <xf numFmtId="0" fontId="14" fillId="6" borderId="6" xfId="0" applyFont="1" applyFill="1" applyBorder="1" applyAlignment="1" applyProtection="1">
      <alignment vertical="center" wrapText="1"/>
      <protection locked="0"/>
    </xf>
    <xf numFmtId="0" fontId="14" fillId="0" borderId="8"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12" fillId="6" borderId="8" xfId="0" applyFont="1" applyFill="1" applyBorder="1" applyAlignment="1" applyProtection="1">
      <alignment vertical="center" wrapText="1"/>
      <protection locked="0"/>
    </xf>
    <xf numFmtId="0" fontId="12" fillId="6" borderId="6" xfId="0" applyFont="1" applyFill="1" applyBorder="1" applyAlignment="1" applyProtection="1">
      <alignment vertical="center" wrapText="1"/>
      <protection locked="0"/>
    </xf>
    <xf numFmtId="0" fontId="2"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12" fillId="0" borderId="0" xfId="0" applyFont="1" applyFill="1" applyAlignment="1" applyProtection="1">
      <alignment horizontal="left" vertical="center" indent="8"/>
      <protection locked="0"/>
    </xf>
    <xf numFmtId="0" fontId="12" fillId="0" borderId="0" xfId="0" applyFont="1" applyAlignment="1" applyProtection="1">
      <alignment horizontal="right" wrapText="1"/>
      <protection locked="0"/>
    </xf>
    <xf numFmtId="0" fontId="12" fillId="0" borderId="3" xfId="0" applyFont="1" applyBorder="1" applyAlignment="1" applyProtection="1">
      <alignment horizontal="right" wrapText="1"/>
      <protection locked="0"/>
    </xf>
    <xf numFmtId="0" fontId="14" fillId="2" borderId="8"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2" fillId="0" borderId="0" xfId="0" applyFont="1" applyAlignment="1" applyProtection="1">
      <alignment horizontal="right" vertical="center" wrapText="1"/>
      <protection locked="0"/>
    </xf>
    <xf numFmtId="0" fontId="12" fillId="0" borderId="3" xfId="0" applyFont="1" applyBorder="1" applyAlignment="1" applyProtection="1">
      <alignment horizontal="right" vertical="center" wrapText="1"/>
      <protection locked="0"/>
    </xf>
    <xf numFmtId="0" fontId="7" fillId="0" borderId="75" xfId="0" applyFont="1" applyBorder="1" applyAlignment="1">
      <alignment horizontal="center"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7" borderId="141" xfId="0" applyFont="1" applyFill="1" applyBorder="1" applyAlignment="1">
      <alignment vertical="center"/>
    </xf>
    <xf numFmtId="0" fontId="7" fillId="7" borderId="142" xfId="0" applyFont="1" applyFill="1" applyBorder="1" applyAlignment="1">
      <alignment vertical="center"/>
    </xf>
    <xf numFmtId="0" fontId="7" fillId="0" borderId="72"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80" xfId="0" applyFont="1" applyBorder="1" applyAlignment="1">
      <alignment horizontal="center" vertical="center"/>
    </xf>
    <xf numFmtId="0" fontId="7" fillId="2" borderId="13"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5" xfId="0" applyFont="1" applyFill="1" applyBorder="1" applyAlignment="1">
      <alignment horizontal="center" vertical="center"/>
    </xf>
    <xf numFmtId="0" fontId="10" fillId="0" borderId="86" xfId="0" applyFont="1" applyBorder="1" applyAlignment="1">
      <alignment horizontal="center" vertical="center"/>
    </xf>
    <xf numFmtId="0" fontId="10" fillId="0" borderId="84" xfId="0" applyFont="1" applyBorder="1" applyAlignment="1">
      <alignment horizontal="center" vertical="center"/>
    </xf>
    <xf numFmtId="0" fontId="40" fillId="5" borderId="64" xfId="0" applyFont="1" applyFill="1" applyBorder="1" applyAlignment="1">
      <alignment horizontal="center" vertical="center"/>
    </xf>
    <xf numFmtId="0" fontId="40" fillId="5" borderId="65" xfId="0" applyFont="1" applyFill="1" applyBorder="1" applyAlignment="1">
      <alignment horizontal="center" vertical="center"/>
    </xf>
    <xf numFmtId="0" fontId="7" fillId="7" borderId="134" xfId="0" applyFont="1" applyFill="1" applyBorder="1" applyAlignment="1">
      <alignment vertical="center"/>
    </xf>
    <xf numFmtId="0" fontId="7" fillId="7" borderId="135" xfId="0" applyFont="1" applyFill="1" applyBorder="1" applyAlignment="1">
      <alignment vertical="center"/>
    </xf>
    <xf numFmtId="0" fontId="7" fillId="7" borderId="131" xfId="0" applyFont="1" applyFill="1" applyBorder="1" applyAlignment="1">
      <alignment horizontal="center" vertical="center"/>
    </xf>
    <xf numFmtId="0" fontId="7" fillId="7" borderId="132" xfId="0" applyFont="1" applyFill="1" applyBorder="1" applyAlignment="1">
      <alignment horizontal="center" vertical="center"/>
    </xf>
    <xf numFmtId="0" fontId="7" fillId="7" borderId="60" xfId="0" applyFont="1" applyFill="1" applyBorder="1" applyAlignment="1">
      <alignment horizontal="center" vertical="center"/>
    </xf>
    <xf numFmtId="0" fontId="7" fillId="7" borderId="47" xfId="0" applyFont="1" applyFill="1" applyBorder="1" applyAlignment="1">
      <alignment horizontal="center" vertical="center"/>
    </xf>
    <xf numFmtId="0" fontId="7" fillId="7" borderId="139" xfId="0" applyFont="1" applyFill="1" applyBorder="1" applyAlignment="1">
      <alignment horizontal="center" vertical="center"/>
    </xf>
    <xf numFmtId="0" fontId="7" fillId="7" borderId="119"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93" xfId="0" applyFont="1" applyFill="1" applyBorder="1" applyAlignment="1">
      <alignment horizontal="center" vertical="center"/>
    </xf>
    <xf numFmtId="0" fontId="7" fillId="7" borderId="94" xfId="0" applyFont="1" applyFill="1" applyBorder="1" applyAlignment="1">
      <alignment horizontal="center" vertical="center"/>
    </xf>
    <xf numFmtId="0" fontId="7" fillId="7" borderId="145" xfId="0" applyFont="1" applyFill="1" applyBorder="1" applyAlignment="1">
      <alignment horizontal="center" vertical="center"/>
    </xf>
    <xf numFmtId="49" fontId="8" fillId="0" borderId="43" xfId="0" applyNumberFormat="1" applyFont="1" applyFill="1" applyBorder="1" applyAlignment="1">
      <alignment horizontal="center" vertical="center"/>
    </xf>
    <xf numFmtId="49" fontId="8" fillId="0" borderId="118" xfId="0" applyNumberFormat="1" applyFont="1" applyFill="1" applyBorder="1" applyAlignment="1">
      <alignment horizontal="center" vertical="center"/>
    </xf>
    <xf numFmtId="49" fontId="8" fillId="0" borderId="115" xfId="0" applyNumberFormat="1" applyFont="1" applyFill="1" applyBorder="1" applyAlignment="1">
      <alignment vertical="center" wrapText="1"/>
    </xf>
    <xf numFmtId="49" fontId="8" fillId="0" borderId="33" xfId="0" applyNumberFormat="1" applyFont="1" applyFill="1" applyBorder="1" applyAlignment="1">
      <alignment vertical="center" wrapText="1"/>
    </xf>
    <xf numFmtId="49" fontId="8" fillId="0" borderId="34" xfId="0" applyNumberFormat="1" applyFont="1" applyFill="1" applyBorder="1" applyAlignment="1">
      <alignment vertical="center" wrapText="1"/>
    </xf>
    <xf numFmtId="49" fontId="8" fillId="0" borderId="96" xfId="0" applyNumberFormat="1" applyFont="1" applyFill="1" applyBorder="1" applyAlignment="1">
      <alignment horizontal="center" vertical="center"/>
    </xf>
    <xf numFmtId="49" fontId="8" fillId="0" borderId="51"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wrapText="1"/>
    </xf>
    <xf numFmtId="49" fontId="8" fillId="0" borderId="22" xfId="0" applyNumberFormat="1" applyFont="1" applyFill="1" applyBorder="1" applyAlignment="1">
      <alignment horizontal="center" vertical="center" wrapText="1"/>
    </xf>
    <xf numFmtId="49" fontId="8" fillId="0" borderId="48"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32" xfId="0" applyNumberFormat="1" applyFont="1" applyFill="1" applyBorder="1" applyAlignment="1">
      <alignment horizontal="center" vertical="center"/>
    </xf>
    <xf numFmtId="49" fontId="7" fillId="0" borderId="115" xfId="0" applyNumberFormat="1" applyFont="1" applyBorder="1" applyAlignment="1">
      <alignment horizontal="distributed" vertical="center"/>
    </xf>
    <xf numFmtId="49" fontId="7" fillId="0" borderId="102" xfId="0" applyNumberFormat="1" applyFont="1" applyBorder="1" applyAlignment="1">
      <alignment horizontal="distributed" vertical="center"/>
    </xf>
    <xf numFmtId="49" fontId="7" fillId="2" borderId="106" xfId="0" applyNumberFormat="1" applyFont="1" applyFill="1" applyBorder="1" applyAlignment="1">
      <alignment horizontal="center" vertical="center"/>
    </xf>
    <xf numFmtId="49" fontId="7" fillId="2" borderId="103" xfId="0" applyNumberFormat="1" applyFont="1" applyFill="1" applyBorder="1" applyAlignment="1">
      <alignment horizontal="center" vertical="center"/>
    </xf>
    <xf numFmtId="49" fontId="7" fillId="2" borderId="112" xfId="0" applyNumberFormat="1" applyFont="1" applyFill="1" applyBorder="1" applyAlignment="1">
      <alignment horizontal="center" vertical="center"/>
    </xf>
    <xf numFmtId="49" fontId="7" fillId="2" borderId="113" xfId="0" applyNumberFormat="1" applyFont="1" applyFill="1" applyBorder="1" applyAlignment="1">
      <alignment horizontal="center" vertical="center"/>
    </xf>
    <xf numFmtId="49" fontId="7" fillId="2" borderId="114" xfId="0" applyNumberFormat="1" applyFont="1" applyFill="1" applyBorder="1" applyAlignment="1">
      <alignment horizontal="center" vertical="center"/>
    </xf>
    <xf numFmtId="49" fontId="7" fillId="0" borderId="30" xfId="0" applyNumberFormat="1" applyFont="1" applyFill="1" applyBorder="1" applyAlignment="1">
      <alignment horizontal="distributed" vertical="center" wrapText="1"/>
    </xf>
    <xf numFmtId="49" fontId="7" fillId="0" borderId="3" xfId="0" applyNumberFormat="1" applyFont="1" applyFill="1" applyBorder="1" applyAlignment="1">
      <alignment horizontal="distributed" vertical="center" wrapText="1"/>
    </xf>
    <xf numFmtId="49" fontId="7" fillId="2" borderId="105" xfId="0" applyNumberFormat="1" applyFont="1" applyFill="1" applyBorder="1" applyAlignment="1">
      <alignment horizontal="center" vertical="center"/>
    </xf>
    <xf numFmtId="49" fontId="7" fillId="0" borderId="3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2" borderId="90" xfId="0" applyNumberFormat="1" applyFont="1" applyFill="1" applyBorder="1" applyAlignment="1">
      <alignment horizontal="center" vertical="center"/>
    </xf>
    <xf numFmtId="49" fontId="7" fillId="2" borderId="89" xfId="0" applyNumberFormat="1" applyFont="1" applyFill="1" applyBorder="1" applyAlignment="1">
      <alignment horizontal="center" vertical="center"/>
    </xf>
    <xf numFmtId="49" fontId="7" fillId="2" borderId="88" xfId="0" applyNumberFormat="1" applyFont="1" applyFill="1" applyBorder="1" applyAlignment="1">
      <alignment horizontal="center" vertical="center"/>
    </xf>
    <xf numFmtId="49" fontId="8" fillId="0" borderId="30"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111" xfId="0" applyNumberFormat="1" applyFont="1" applyFill="1" applyBorder="1" applyAlignment="1">
      <alignment vertical="center" wrapText="1"/>
    </xf>
    <xf numFmtId="49" fontId="8" fillId="0" borderId="101" xfId="0" applyNumberFormat="1" applyFont="1" applyFill="1" applyBorder="1" applyAlignment="1">
      <alignment vertical="center" wrapText="1"/>
    </xf>
    <xf numFmtId="49" fontId="8" fillId="0" borderId="52" xfId="0" applyNumberFormat="1" applyFont="1" applyFill="1" applyBorder="1" applyAlignment="1">
      <alignment vertical="center" wrapText="1"/>
    </xf>
    <xf numFmtId="49" fontId="8" fillId="0" borderId="107" xfId="0" applyNumberFormat="1" applyFont="1" applyFill="1" applyBorder="1" applyAlignment="1">
      <alignment vertical="center" wrapText="1"/>
    </xf>
    <xf numFmtId="49" fontId="7" fillId="2" borderId="20" xfId="0" applyNumberFormat="1" applyFont="1" applyFill="1" applyBorder="1" applyAlignment="1">
      <alignment horizontal="center" vertical="center"/>
    </xf>
    <xf numFmtId="49" fontId="7" fillId="2" borderId="23" xfId="0" applyNumberFormat="1" applyFont="1" applyFill="1" applyBorder="1" applyAlignment="1">
      <alignment horizontal="center" vertical="center"/>
    </xf>
    <xf numFmtId="49" fontId="7" fillId="0" borderId="104" xfId="0" applyNumberFormat="1" applyFont="1" applyBorder="1" applyAlignment="1">
      <alignment horizontal="distributed" vertical="center" wrapText="1"/>
    </xf>
    <xf numFmtId="49" fontId="7" fillId="0" borderId="58" xfId="0" applyNumberFormat="1" applyFont="1" applyBorder="1" applyAlignment="1">
      <alignment horizontal="distributed" vertical="center" wrapText="1"/>
    </xf>
    <xf numFmtId="49" fontId="7" fillId="0" borderId="101" xfId="0" applyNumberFormat="1" applyFont="1" applyBorder="1" applyAlignment="1">
      <alignment horizontal="distributed" vertical="center" wrapText="1"/>
    </xf>
    <xf numFmtId="49" fontId="7" fillId="0" borderId="53" xfId="0" applyNumberFormat="1" applyFont="1" applyBorder="1" applyAlignment="1">
      <alignment horizontal="distributed" vertical="center" wrapText="1"/>
    </xf>
    <xf numFmtId="49" fontId="8" fillId="0" borderId="108" xfId="0" applyNumberFormat="1" applyFont="1" applyFill="1" applyBorder="1" applyAlignment="1">
      <alignment horizontal="center" vertical="center"/>
    </xf>
    <xf numFmtId="49" fontId="7" fillId="0" borderId="104" xfId="0" applyNumberFormat="1" applyFont="1" applyBorder="1" applyAlignment="1">
      <alignment horizontal="center" vertical="center"/>
    </xf>
    <xf numFmtId="49" fontId="7" fillId="0" borderId="58"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01"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7" fillId="3" borderId="115" xfId="0" applyNumberFormat="1" applyFont="1" applyFill="1" applyBorder="1" applyAlignment="1">
      <alignment horizontal="center" vertical="center" shrinkToFit="1"/>
    </xf>
    <xf numFmtId="49" fontId="7" fillId="3" borderId="33" xfId="0" applyNumberFormat="1" applyFont="1" applyFill="1" applyBorder="1" applyAlignment="1">
      <alignment horizontal="center" vertical="center" shrinkToFit="1"/>
    </xf>
    <xf numFmtId="49" fontId="7" fillId="3" borderId="102" xfId="0" applyNumberFormat="1" applyFont="1" applyFill="1" applyBorder="1" applyAlignment="1">
      <alignment horizontal="center" vertical="center" shrinkToFit="1"/>
    </xf>
    <xf numFmtId="49" fontId="7" fillId="0" borderId="48" xfId="0" applyNumberFormat="1" applyFont="1" applyFill="1" applyBorder="1" applyAlignment="1">
      <alignment horizontal="center" vertical="center"/>
    </xf>
    <xf numFmtId="49" fontId="7" fillId="0" borderId="96" xfId="0" applyNumberFormat="1" applyFont="1" applyFill="1" applyBorder="1" applyAlignment="1">
      <alignment horizontal="center" vertical="center"/>
    </xf>
    <xf numFmtId="49" fontId="7" fillId="0" borderId="51"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shrinkToFit="1"/>
    </xf>
    <xf numFmtId="49" fontId="7" fillId="0" borderId="9" xfId="0" applyNumberFormat="1" applyFont="1" applyBorder="1" applyAlignment="1">
      <alignment horizontal="distributed" vertical="center"/>
    </xf>
    <xf numFmtId="49" fontId="7" fillId="0" borderId="12" xfId="0" applyNumberFormat="1" applyFont="1" applyBorder="1" applyAlignment="1">
      <alignment horizontal="distributed" vertical="center"/>
    </xf>
    <xf numFmtId="179" fontId="7" fillId="2" borderId="9" xfId="0" applyNumberFormat="1" applyFont="1" applyFill="1" applyBorder="1" applyAlignment="1">
      <alignment horizontal="center" vertical="center"/>
    </xf>
    <xf numFmtId="179" fontId="7" fillId="2" borderId="7" xfId="0" applyNumberFormat="1" applyFont="1" applyFill="1" applyBorder="1" applyAlignment="1">
      <alignment horizontal="center" vertical="center"/>
    </xf>
    <xf numFmtId="179" fontId="7" fillId="2" borderId="12" xfId="0" applyNumberFormat="1" applyFont="1" applyFill="1" applyBorder="1" applyAlignment="1">
      <alignment horizontal="center" vertical="center"/>
    </xf>
    <xf numFmtId="49" fontId="7" fillId="3" borderId="115" xfId="0" applyNumberFormat="1" applyFont="1" applyFill="1" applyBorder="1" applyAlignment="1">
      <alignment horizontal="center" vertical="center"/>
    </xf>
    <xf numFmtId="49" fontId="7" fillId="3" borderId="33" xfId="0" applyNumberFormat="1" applyFont="1" applyFill="1" applyBorder="1" applyAlignment="1">
      <alignment horizontal="center" vertical="center"/>
    </xf>
    <xf numFmtId="49" fontId="7" fillId="3" borderId="102"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35" xfId="0" applyNumberFormat="1" applyFont="1" applyFill="1" applyBorder="1" applyAlignment="1">
      <alignment horizontal="center" vertical="center"/>
    </xf>
    <xf numFmtId="49" fontId="7" fillId="2" borderId="122" xfId="0" applyNumberFormat="1" applyFont="1" applyFill="1" applyBorder="1" applyAlignment="1">
      <alignment horizontal="center" vertical="center"/>
    </xf>
    <xf numFmtId="49" fontId="8" fillId="0" borderId="1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39" fillId="0" borderId="89" xfId="0" applyNumberFormat="1" applyFont="1" applyBorder="1" applyAlignment="1">
      <alignment horizontal="center" vertical="center" wrapText="1"/>
    </xf>
    <xf numFmtId="49" fontId="39" fillId="0" borderId="87" xfId="0" applyNumberFormat="1" applyFont="1" applyBorder="1" applyAlignment="1">
      <alignment horizontal="center" vertical="center" wrapText="1"/>
    </xf>
    <xf numFmtId="49" fontId="7" fillId="0" borderId="23" xfId="0" applyNumberFormat="1" applyFont="1" applyFill="1" applyBorder="1" applyAlignment="1">
      <alignment horizontal="center" vertical="center" shrinkToFit="1"/>
    </xf>
    <xf numFmtId="49" fontId="7" fillId="2" borderId="23" xfId="0" applyNumberFormat="1" applyFont="1" applyFill="1" applyBorder="1" applyAlignment="1">
      <alignment horizontal="center" vertical="center" shrinkToFit="1"/>
    </xf>
    <xf numFmtId="49" fontId="8" fillId="0" borderId="8" xfId="0" applyNumberFormat="1" applyFont="1" applyFill="1" applyBorder="1" applyAlignment="1">
      <alignment vertical="center" wrapText="1"/>
    </xf>
    <xf numFmtId="49" fontId="8" fillId="0" borderId="4" xfId="0" applyNumberFormat="1" applyFont="1" applyFill="1" applyBorder="1" applyAlignment="1">
      <alignment vertical="center" wrapText="1"/>
    </xf>
    <xf numFmtId="49" fontId="8" fillId="0" borderId="38" xfId="0" applyNumberFormat="1" applyFont="1" applyFill="1" applyBorder="1" applyAlignment="1">
      <alignment vertical="center" wrapText="1"/>
    </xf>
    <xf numFmtId="49" fontId="8" fillId="0" borderId="9"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49" fontId="8" fillId="0" borderId="110" xfId="0" applyNumberFormat="1" applyFont="1" applyFill="1" applyBorder="1" applyAlignment="1">
      <alignment horizontal="left" vertical="center" wrapText="1"/>
    </xf>
    <xf numFmtId="179" fontId="7" fillId="2" borderId="115" xfId="0" applyNumberFormat="1" applyFont="1" applyFill="1" applyBorder="1" applyAlignment="1">
      <alignment horizontal="center" vertical="center"/>
    </xf>
    <xf numFmtId="179" fontId="7" fillId="2" borderId="33" xfId="0" applyNumberFormat="1" applyFont="1" applyFill="1" applyBorder="1" applyAlignment="1">
      <alignment horizontal="center" vertical="center"/>
    </xf>
    <xf numFmtId="179" fontId="7" fillId="2" borderId="10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shrinkToFit="1"/>
    </xf>
    <xf numFmtId="49" fontId="7" fillId="0" borderId="20" xfId="0" applyNumberFormat="1" applyFont="1" applyBorder="1" applyAlignment="1">
      <alignment horizontal="distributed" vertical="center" wrapText="1"/>
    </xf>
    <xf numFmtId="49" fontId="7" fillId="0" borderId="23" xfId="0" applyNumberFormat="1" applyFont="1" applyBorder="1" applyAlignment="1">
      <alignment horizontal="distributed" vertical="center" wrapText="1"/>
    </xf>
    <xf numFmtId="49" fontId="39" fillId="0" borderId="44" xfId="0" applyNumberFormat="1" applyFont="1" applyBorder="1" applyAlignment="1">
      <alignment horizontal="center" vertical="center" wrapText="1" shrinkToFit="1"/>
    </xf>
    <xf numFmtId="49" fontId="39" fillId="0" borderId="1" xfId="0" applyNumberFormat="1" applyFont="1" applyBorder="1" applyAlignment="1">
      <alignment horizontal="center" vertical="center" wrapText="1" shrinkToFit="1"/>
    </xf>
    <xf numFmtId="49" fontId="39" fillId="0" borderId="98"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04" xfId="0" applyNumberFormat="1" applyFont="1" applyFill="1" applyBorder="1" applyAlignment="1">
      <alignment horizontal="center" vertical="center" wrapText="1"/>
    </xf>
    <xf numFmtId="49" fontId="8" fillId="0" borderId="57" xfId="0" applyNumberFormat="1" applyFont="1" applyFill="1" applyBorder="1" applyAlignment="1">
      <alignment horizontal="center" vertical="center" wrapText="1"/>
    </xf>
    <xf numFmtId="49" fontId="8" fillId="0" borderId="109" xfId="0" applyNumberFormat="1" applyFont="1" applyFill="1" applyBorder="1" applyAlignment="1">
      <alignment horizontal="center" vertical="center" wrapText="1"/>
    </xf>
    <xf numFmtId="49" fontId="8" fillId="0" borderId="101" xfId="0" applyNumberFormat="1" applyFont="1" applyFill="1" applyBorder="1" applyAlignment="1">
      <alignment horizontal="center" vertical="center" wrapText="1"/>
    </xf>
    <xf numFmtId="49" fontId="8" fillId="0" borderId="52" xfId="0" applyNumberFormat="1" applyFont="1" applyFill="1" applyBorder="1" applyAlignment="1">
      <alignment horizontal="center" vertical="center" wrapText="1"/>
    </xf>
    <xf numFmtId="49" fontId="8" fillId="0" borderId="107" xfId="0" applyNumberFormat="1" applyFont="1" applyFill="1" applyBorder="1" applyAlignment="1">
      <alignment horizontal="center" vertical="center" wrapText="1"/>
    </xf>
    <xf numFmtId="38" fontId="39" fillId="0" borderId="98" xfId="1" applyFont="1" applyBorder="1" applyAlignment="1">
      <alignment vertical="center"/>
    </xf>
    <xf numFmtId="38" fontId="39" fillId="0" borderId="90" xfId="1" applyFont="1" applyBorder="1" applyAlignment="1">
      <alignment vertical="center"/>
    </xf>
    <xf numFmtId="49" fontId="8" fillId="9" borderId="2" xfId="0" applyNumberFormat="1" applyFont="1" applyFill="1" applyBorder="1" applyAlignment="1">
      <alignment horizontal="center" vertical="center" wrapText="1"/>
    </xf>
    <xf numFmtId="49" fontId="8" fillId="9" borderId="2" xfId="0" applyNumberFormat="1" applyFont="1" applyFill="1" applyBorder="1" applyAlignment="1">
      <alignment horizontal="center" vertical="center"/>
    </xf>
    <xf numFmtId="49" fontId="8" fillId="9" borderId="28" xfId="0" applyNumberFormat="1" applyFont="1" applyFill="1" applyBorder="1" applyAlignment="1">
      <alignment horizontal="center" vertical="center"/>
    </xf>
    <xf numFmtId="49" fontId="32" fillId="9" borderId="52" xfId="0" applyNumberFormat="1" applyFont="1" applyFill="1" applyBorder="1" applyAlignment="1">
      <alignment horizontal="center" vertical="center"/>
    </xf>
    <xf numFmtId="49" fontId="32" fillId="9" borderId="107" xfId="0" applyNumberFormat="1" applyFont="1" applyFill="1" applyBorder="1" applyAlignment="1">
      <alignment horizontal="center" vertical="center"/>
    </xf>
    <xf numFmtId="49" fontId="2" fillId="0" borderId="50" xfId="0" applyNumberFormat="1" applyFont="1" applyBorder="1" applyAlignment="1">
      <alignment horizontal="center" vertical="center"/>
    </xf>
    <xf numFmtId="49" fontId="2" fillId="0" borderId="49" xfId="0" applyNumberFormat="1" applyFont="1" applyBorder="1" applyAlignment="1">
      <alignment horizontal="center" vertical="center"/>
    </xf>
    <xf numFmtId="38" fontId="39" fillId="9" borderId="90" xfId="1" applyFont="1" applyFill="1" applyBorder="1" applyAlignment="1">
      <alignment vertical="center"/>
    </xf>
    <xf numFmtId="38" fontId="39" fillId="9" borderId="97" xfId="1" applyFont="1" applyFill="1" applyBorder="1" applyAlignment="1">
      <alignment vertical="center"/>
    </xf>
    <xf numFmtId="38" fontId="39" fillId="9" borderId="98" xfId="1" applyFont="1" applyFill="1" applyBorder="1" applyAlignment="1">
      <alignment vertical="center"/>
    </xf>
    <xf numFmtId="38" fontId="39" fillId="9" borderId="99" xfId="1" applyFont="1" applyFill="1" applyBorder="1" applyAlignment="1">
      <alignment vertical="center"/>
    </xf>
    <xf numFmtId="49" fontId="7" fillId="2" borderId="104" xfId="0" applyNumberFormat="1" applyFont="1" applyFill="1" applyBorder="1" applyAlignment="1">
      <alignment vertical="center"/>
    </xf>
    <xf numFmtId="49" fontId="7" fillId="2" borderId="57" xfId="0" applyNumberFormat="1" applyFont="1" applyFill="1" applyBorder="1" applyAlignment="1">
      <alignment vertical="center"/>
    </xf>
    <xf numFmtId="49" fontId="7" fillId="2" borderId="58" xfId="0" applyNumberFormat="1" applyFont="1" applyFill="1" applyBorder="1" applyAlignment="1">
      <alignment vertical="center"/>
    </xf>
    <xf numFmtId="49" fontId="7" fillId="2" borderId="101" xfId="0" applyNumberFormat="1" applyFont="1" applyFill="1" applyBorder="1" applyAlignment="1">
      <alignment vertical="center"/>
    </xf>
    <xf numFmtId="49" fontId="7" fillId="2" borderId="52" xfId="0" applyNumberFormat="1" applyFont="1" applyFill="1" applyBorder="1" applyAlignment="1">
      <alignment vertical="center"/>
    </xf>
    <xf numFmtId="49" fontId="7" fillId="2" borderId="53" xfId="0" applyNumberFormat="1" applyFont="1" applyFill="1" applyBorder="1" applyAlignment="1">
      <alignment vertical="center"/>
    </xf>
    <xf numFmtId="49" fontId="8" fillId="0" borderId="104" xfId="0" applyNumberFormat="1" applyFont="1" applyFill="1" applyBorder="1" applyAlignment="1">
      <alignment vertical="center" wrapText="1"/>
    </xf>
    <xf numFmtId="49" fontId="8" fillId="0" borderId="57" xfId="0" applyNumberFormat="1" applyFont="1" applyFill="1" applyBorder="1" applyAlignment="1">
      <alignment vertical="center" wrapText="1"/>
    </xf>
    <xf numFmtId="49" fontId="8" fillId="0" borderId="109" xfId="0" applyNumberFormat="1" applyFont="1" applyFill="1" applyBorder="1" applyAlignment="1">
      <alignment vertical="center" wrapText="1"/>
    </xf>
    <xf numFmtId="49" fontId="8" fillId="5" borderId="104" xfId="0" applyNumberFormat="1" applyFont="1" applyFill="1" applyBorder="1" applyAlignment="1">
      <alignment horizontal="center" vertical="center"/>
    </xf>
    <xf numFmtId="49" fontId="8" fillId="5" borderId="57" xfId="0" applyNumberFormat="1" applyFont="1" applyFill="1" applyBorder="1" applyAlignment="1">
      <alignment horizontal="center" vertical="center"/>
    </xf>
    <xf numFmtId="49" fontId="8" fillId="5" borderId="58" xfId="0" applyNumberFormat="1" applyFont="1" applyFill="1" applyBorder="1" applyAlignment="1">
      <alignment horizontal="center" vertical="center"/>
    </xf>
    <xf numFmtId="49" fontId="8" fillId="5" borderId="109" xfId="0" applyNumberFormat="1" applyFont="1" applyFill="1" applyBorder="1" applyAlignment="1">
      <alignment horizontal="center" vertical="center"/>
    </xf>
    <xf numFmtId="49" fontId="7" fillId="0" borderId="10" xfId="0" applyNumberFormat="1" applyFont="1" applyBorder="1" applyAlignment="1">
      <alignment horizontal="distributed" vertical="center"/>
    </xf>
    <xf numFmtId="49" fontId="7" fillId="0" borderId="11" xfId="0" applyNumberFormat="1" applyFont="1" applyBorder="1" applyAlignment="1">
      <alignment horizontal="distributed" vertical="center"/>
    </xf>
    <xf numFmtId="49" fontId="8" fillId="0" borderId="10"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42" xfId="0" applyNumberFormat="1" applyFont="1" applyFill="1" applyBorder="1" applyAlignment="1">
      <alignment horizontal="left" vertical="center" wrapText="1"/>
    </xf>
    <xf numFmtId="49" fontId="8" fillId="0" borderId="95" xfId="0" applyNumberFormat="1" applyFont="1" applyFill="1" applyBorder="1" applyAlignment="1">
      <alignment horizontal="left" vertical="center"/>
    </xf>
    <xf numFmtId="49" fontId="8" fillId="0" borderId="120" xfId="0" applyNumberFormat="1" applyFont="1" applyFill="1" applyBorder="1" applyAlignment="1">
      <alignment horizontal="left" vertical="center"/>
    </xf>
    <xf numFmtId="49" fontId="8" fillId="0" borderId="121" xfId="0" applyNumberFormat="1" applyFont="1" applyFill="1" applyBorder="1" applyAlignment="1">
      <alignment horizontal="left" vertical="center"/>
    </xf>
    <xf numFmtId="49" fontId="7" fillId="0" borderId="95" xfId="0" applyNumberFormat="1" applyFont="1" applyFill="1" applyBorder="1" applyAlignment="1">
      <alignment horizontal="distributed" vertical="center"/>
    </xf>
    <xf numFmtId="49" fontId="7" fillId="0" borderId="119" xfId="0" applyNumberFormat="1" applyFont="1" applyFill="1" applyBorder="1" applyAlignment="1">
      <alignment horizontal="distributed" vertical="center"/>
    </xf>
    <xf numFmtId="49" fontId="7" fillId="0" borderId="95" xfId="0" applyNumberFormat="1" applyFont="1" applyFill="1" applyBorder="1" applyAlignment="1">
      <alignment horizontal="center" vertical="center"/>
    </xf>
    <xf numFmtId="49" fontId="7" fillId="0" borderId="120" xfId="0" applyNumberFormat="1" applyFont="1" applyFill="1" applyBorder="1" applyAlignment="1">
      <alignment horizontal="center" vertical="center"/>
    </xf>
    <xf numFmtId="49" fontId="7" fillId="0" borderId="119"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49" fontId="7" fillId="0" borderId="104" xfId="0" applyNumberFormat="1" applyFont="1" applyFill="1" applyBorder="1" applyAlignment="1">
      <alignment horizontal="distributed" vertical="center"/>
    </xf>
    <xf numFmtId="49" fontId="7" fillId="0" borderId="122" xfId="0" applyNumberFormat="1" applyFont="1" applyFill="1" applyBorder="1" applyAlignment="1">
      <alignment horizontal="distributed" vertical="center"/>
    </xf>
    <xf numFmtId="49" fontId="7" fillId="2" borderId="123" xfId="0" applyNumberFormat="1" applyFont="1" applyFill="1" applyBorder="1" applyAlignment="1">
      <alignment horizontal="center" vertical="center"/>
    </xf>
    <xf numFmtId="49" fontId="8" fillId="0" borderId="123" xfId="0" applyNumberFormat="1" applyFont="1" applyFill="1" applyBorder="1" applyAlignment="1">
      <alignment horizontal="left" vertical="center"/>
    </xf>
    <xf numFmtId="49" fontId="8" fillId="0" borderId="35" xfId="0" applyNumberFormat="1" applyFont="1" applyFill="1" applyBorder="1" applyAlignment="1">
      <alignment horizontal="left" vertical="center"/>
    </xf>
    <xf numFmtId="49" fontId="8" fillId="0" borderId="36" xfId="0" applyNumberFormat="1" applyFont="1" applyFill="1" applyBorder="1" applyAlignment="1">
      <alignment horizontal="left" vertical="center"/>
    </xf>
    <xf numFmtId="49" fontId="7" fillId="0" borderId="39" xfId="0" applyNumberFormat="1" applyFont="1" applyBorder="1" applyAlignment="1">
      <alignment horizontal="distributed" vertical="center"/>
    </xf>
    <xf numFmtId="49" fontId="7" fillId="0" borderId="41" xfId="0" applyNumberFormat="1" applyFont="1" applyBorder="1" applyAlignment="1">
      <alignment horizontal="distributed" vertical="center"/>
    </xf>
    <xf numFmtId="179" fontId="7" fillId="2" borderId="39" xfId="0" applyNumberFormat="1" applyFont="1" applyFill="1" applyBorder="1" applyAlignment="1">
      <alignment horizontal="center" vertical="center"/>
    </xf>
    <xf numFmtId="179" fontId="7" fillId="2" borderId="40" xfId="0" applyNumberFormat="1" applyFont="1" applyFill="1" applyBorder="1" applyAlignment="1">
      <alignment horizontal="center" vertical="center"/>
    </xf>
    <xf numFmtId="179" fontId="7" fillId="2" borderId="41" xfId="0" applyNumberFormat="1" applyFont="1" applyFill="1" applyBorder="1" applyAlignment="1">
      <alignment horizontal="center" vertical="center"/>
    </xf>
    <xf numFmtId="49" fontId="8" fillId="0" borderId="39" xfId="0" applyNumberFormat="1" applyFont="1" applyFill="1" applyBorder="1" applyAlignment="1">
      <alignment horizontal="left" vertical="center" wrapText="1"/>
    </xf>
    <xf numFmtId="49" fontId="8" fillId="0" borderId="40" xfId="0" applyNumberFormat="1" applyFont="1" applyFill="1" applyBorder="1" applyAlignment="1">
      <alignment horizontal="left" vertical="center" wrapText="1"/>
    </xf>
    <xf numFmtId="49" fontId="8" fillId="0" borderId="124" xfId="0" applyNumberFormat="1" applyFont="1" applyFill="1" applyBorder="1" applyAlignment="1">
      <alignment horizontal="left" vertical="center" wrapText="1"/>
    </xf>
    <xf numFmtId="49" fontId="7" fillId="2" borderId="8" xfId="0" applyNumberFormat="1" applyFont="1" applyFill="1" applyBorder="1" applyAlignment="1">
      <alignment horizontal="center" vertical="center"/>
    </xf>
    <xf numFmtId="38" fontId="39" fillId="9" borderId="22" xfId="1" applyFont="1" applyFill="1" applyBorder="1" applyAlignment="1">
      <alignment vertical="center"/>
    </xf>
    <xf numFmtId="38" fontId="39" fillId="9" borderId="54" xfId="1" applyFont="1" applyFill="1" applyBorder="1" applyAlignment="1">
      <alignment vertical="center"/>
    </xf>
    <xf numFmtId="49" fontId="39" fillId="9" borderId="51" xfId="0" applyNumberFormat="1" applyFont="1" applyFill="1" applyBorder="1" applyAlignment="1">
      <alignment horizontal="center" vertical="center" wrapText="1" shrinkToFit="1"/>
    </xf>
    <xf numFmtId="49" fontId="39" fillId="9" borderId="52" xfId="0" applyNumberFormat="1" applyFont="1" applyFill="1" applyBorder="1" applyAlignment="1">
      <alignment horizontal="center" vertical="center" wrapText="1" shrinkToFit="1"/>
    </xf>
    <xf numFmtId="49" fontId="39" fillId="9" borderId="53" xfId="0" applyNumberFormat="1" applyFont="1" applyFill="1" applyBorder="1" applyAlignment="1">
      <alignment horizontal="center" vertical="center" wrapText="1" shrinkToFit="1"/>
    </xf>
    <xf numFmtId="38" fontId="39" fillId="9" borderId="92" xfId="1" applyFont="1" applyFill="1" applyBorder="1" applyAlignment="1">
      <alignment vertical="center"/>
    </xf>
    <xf numFmtId="38" fontId="39" fillId="9" borderId="100" xfId="1" applyFont="1" applyFill="1" applyBorder="1" applyAlignment="1">
      <alignment vertical="center"/>
    </xf>
    <xf numFmtId="49" fontId="39" fillId="0" borderId="92" xfId="0" applyNumberFormat="1" applyFont="1" applyBorder="1" applyAlignment="1">
      <alignment horizontal="center" vertical="center"/>
    </xf>
    <xf numFmtId="38" fontId="39" fillId="0" borderId="92" xfId="1" applyFont="1" applyBorder="1" applyAlignment="1">
      <alignment vertical="center"/>
    </xf>
    <xf numFmtId="49" fontId="39" fillId="0" borderId="46" xfId="0" applyNumberFormat="1" applyFont="1" applyBorder="1" applyAlignment="1">
      <alignment horizontal="center" vertical="center" wrapText="1" shrinkToFit="1"/>
    </xf>
    <xf numFmtId="49" fontId="39" fillId="0" borderId="14" xfId="0" applyNumberFormat="1" applyFont="1" applyBorder="1" applyAlignment="1">
      <alignment horizontal="center" vertical="center" wrapText="1" shrinkToFit="1"/>
    </xf>
    <xf numFmtId="38" fontId="39" fillId="9" borderId="149" xfId="1" applyFont="1" applyFill="1" applyBorder="1" applyAlignment="1">
      <alignment vertical="center"/>
    </xf>
    <xf numFmtId="38" fontId="39" fillId="9" borderId="151" xfId="1" applyFont="1" applyFill="1" applyBorder="1" applyAlignment="1">
      <alignment vertical="center"/>
    </xf>
    <xf numFmtId="49" fontId="39" fillId="9" borderId="152" xfId="0" applyNumberFormat="1" applyFont="1" applyFill="1" applyBorder="1" applyAlignment="1">
      <alignment horizontal="center" vertical="center"/>
    </xf>
    <xf numFmtId="49" fontId="39" fillId="9" borderId="26" xfId="0" applyNumberFormat="1" applyFont="1" applyFill="1" applyBorder="1" applyAlignment="1">
      <alignment horizontal="center" vertical="center"/>
    </xf>
    <xf numFmtId="49" fontId="39" fillId="0" borderId="150" xfId="0" applyNumberFormat="1" applyFont="1" applyFill="1" applyBorder="1" applyAlignment="1">
      <alignment horizontal="center" vertical="center"/>
    </xf>
    <xf numFmtId="49" fontId="39" fillId="0" borderId="150" xfId="0" applyNumberFormat="1" applyFont="1" applyBorder="1" applyAlignment="1">
      <alignment vertical="center" wrapText="1"/>
    </xf>
    <xf numFmtId="38" fontId="39" fillId="9" borderId="125" xfId="1" applyFont="1" applyFill="1" applyBorder="1" applyAlignment="1">
      <alignment vertical="center"/>
    </xf>
    <xf numFmtId="38" fontId="39" fillId="9" borderId="27" xfId="1" applyFont="1" applyFill="1" applyBorder="1" applyAlignment="1">
      <alignment vertical="center"/>
    </xf>
    <xf numFmtId="38" fontId="39" fillId="9" borderId="153" xfId="1" applyFont="1" applyFill="1" applyBorder="1" applyAlignment="1">
      <alignment vertical="center"/>
    </xf>
    <xf numFmtId="49" fontId="39" fillId="0" borderId="148" xfId="0" applyNumberFormat="1" applyFont="1" applyFill="1" applyBorder="1" applyAlignment="1">
      <alignment horizontal="center" vertical="center"/>
    </xf>
    <xf numFmtId="49" fontId="39" fillId="0" borderId="149" xfId="0" applyNumberFormat="1" applyFont="1" applyFill="1" applyBorder="1" applyAlignment="1">
      <alignment horizontal="center" vertical="center"/>
    </xf>
    <xf numFmtId="38" fontId="39" fillId="9" borderId="146" xfId="1" applyFont="1" applyFill="1" applyBorder="1" applyAlignment="1">
      <alignment vertical="center"/>
    </xf>
    <xf numFmtId="38" fontId="39" fillId="9" borderId="147" xfId="1" applyFont="1" applyFill="1" applyBorder="1" applyAlignment="1">
      <alignment vertical="center"/>
    </xf>
    <xf numFmtId="49" fontId="39" fillId="9" borderId="130" xfId="0" applyNumberFormat="1" applyFont="1" applyFill="1" applyBorder="1" applyAlignment="1">
      <alignment horizontal="center" vertical="center" wrapText="1" shrinkToFit="1"/>
    </xf>
    <xf numFmtId="49" fontId="39" fillId="9" borderId="17" xfId="0" applyNumberFormat="1" applyFont="1" applyFill="1" applyBorder="1" applyAlignment="1">
      <alignment horizontal="center" vertical="center" wrapText="1" shrinkToFit="1"/>
    </xf>
    <xf numFmtId="49" fontId="39" fillId="9" borderId="18" xfId="0" applyNumberFormat="1" applyFont="1" applyFill="1" applyBorder="1" applyAlignment="1">
      <alignment horizontal="center" vertical="center" wrapText="1" shrinkToFit="1"/>
    </xf>
    <xf numFmtId="38" fontId="39" fillId="9" borderId="14" xfId="1" applyFont="1" applyFill="1" applyBorder="1" applyAlignment="1">
      <alignment vertical="center"/>
    </xf>
    <xf numFmtId="49" fontId="7" fillId="0" borderId="123" xfId="0" applyNumberFormat="1" applyFont="1" applyFill="1" applyBorder="1" applyAlignment="1">
      <alignment horizontal="center" vertical="center" shrinkToFit="1"/>
    </xf>
    <xf numFmtId="49" fontId="7" fillId="0" borderId="35" xfId="0" applyNumberFormat="1" applyFont="1" applyFill="1" applyBorder="1" applyAlignment="1">
      <alignment horizontal="center" vertical="center" shrinkToFit="1"/>
    </xf>
    <xf numFmtId="49" fontId="7" fillId="0" borderId="122" xfId="0" applyNumberFormat="1" applyFont="1" applyFill="1" applyBorder="1" applyAlignment="1">
      <alignment horizontal="center" vertical="center" shrinkToFit="1"/>
    </xf>
    <xf numFmtId="49" fontId="7" fillId="0" borderId="8" xfId="0" applyNumberFormat="1" applyFont="1" applyFill="1" applyBorder="1" applyAlignment="1">
      <alignment horizontal="center" vertical="center" shrinkToFit="1"/>
    </xf>
    <xf numFmtId="49" fontId="7" fillId="0" borderId="4" xfId="0" applyNumberFormat="1" applyFont="1" applyFill="1" applyBorder="1" applyAlignment="1">
      <alignment horizontal="center" vertical="center" shrinkToFit="1"/>
    </xf>
    <xf numFmtId="49" fontId="7" fillId="0" borderId="6" xfId="0" applyNumberFormat="1" applyFont="1" applyFill="1" applyBorder="1" applyAlignment="1">
      <alignment horizontal="center" vertical="center" shrinkToFit="1"/>
    </xf>
    <xf numFmtId="49" fontId="7" fillId="2" borderId="23" xfId="0" applyNumberFormat="1" applyFont="1" applyFill="1" applyBorder="1" applyAlignment="1">
      <alignment horizontal="left" vertical="center" shrinkToFit="1"/>
    </xf>
    <xf numFmtId="179" fontId="7" fillId="7" borderId="23" xfId="0" applyNumberFormat="1" applyFont="1" applyFill="1" applyBorder="1" applyAlignment="1">
      <alignment horizontal="center" vertical="center"/>
    </xf>
    <xf numFmtId="49" fontId="7" fillId="2" borderId="104" xfId="0" applyNumberFormat="1" applyFont="1" applyFill="1" applyBorder="1" applyAlignment="1">
      <alignment horizontal="center" vertical="center"/>
    </xf>
    <xf numFmtId="49" fontId="7" fillId="2" borderId="57" xfId="0" applyNumberFormat="1" applyFont="1" applyFill="1" applyBorder="1" applyAlignment="1">
      <alignment horizontal="center" vertical="center"/>
    </xf>
    <xf numFmtId="49" fontId="7" fillId="2" borderId="58" xfId="0" applyNumberFormat="1" applyFont="1" applyFill="1" applyBorder="1" applyAlignment="1">
      <alignment horizontal="center" vertical="center"/>
    </xf>
    <xf numFmtId="49" fontId="7" fillId="2" borderId="101" xfId="0" applyNumberFormat="1" applyFont="1" applyFill="1" applyBorder="1" applyAlignment="1">
      <alignment horizontal="center" vertical="center"/>
    </xf>
    <xf numFmtId="49" fontId="7" fillId="2" borderId="52" xfId="0" applyNumberFormat="1" applyFont="1" applyFill="1" applyBorder="1" applyAlignment="1">
      <alignment horizontal="center" vertical="center"/>
    </xf>
    <xf numFmtId="49" fontId="7" fillId="2" borderId="53" xfId="0" applyNumberFormat="1" applyFont="1" applyFill="1" applyBorder="1" applyAlignment="1">
      <alignment horizontal="center" vertical="center"/>
    </xf>
    <xf numFmtId="49" fontId="7" fillId="0" borderId="39" xfId="0" applyNumberFormat="1" applyFont="1" applyBorder="1" applyAlignment="1">
      <alignment horizontal="distributed" vertical="center" wrapText="1"/>
    </xf>
    <xf numFmtId="49" fontId="7" fillId="2" borderId="20" xfId="0" applyNumberFormat="1" applyFont="1" applyFill="1" applyBorder="1" applyAlignment="1">
      <alignment vertical="center"/>
    </xf>
    <xf numFmtId="49" fontId="7" fillId="2" borderId="23" xfId="0" applyNumberFormat="1" applyFont="1" applyFill="1" applyBorder="1" applyAlignment="1">
      <alignment vertical="center"/>
    </xf>
    <xf numFmtId="38" fontId="39" fillId="0" borderId="1" xfId="1" applyFont="1" applyBorder="1" applyAlignment="1">
      <alignment vertical="center"/>
    </xf>
    <xf numFmtId="38" fontId="39" fillId="9" borderId="1" xfId="1" applyFont="1" applyFill="1" applyBorder="1" applyAlignment="1">
      <alignment vertical="center"/>
    </xf>
    <xf numFmtId="38" fontId="39" fillId="9" borderId="21" xfId="1" applyFont="1" applyFill="1" applyBorder="1" applyAlignment="1">
      <alignment vertical="center"/>
    </xf>
    <xf numFmtId="49" fontId="39" fillId="0" borderId="8" xfId="0" applyNumberFormat="1" applyFont="1" applyBorder="1" applyAlignment="1">
      <alignment horizontal="center" vertical="center" wrapText="1"/>
    </xf>
    <xf numFmtId="49" fontId="39" fillId="0" borderId="4" xfId="0" applyNumberFormat="1" applyFont="1" applyBorder="1" applyAlignment="1">
      <alignment horizontal="center" vertical="center" wrapText="1"/>
    </xf>
    <xf numFmtId="49" fontId="39" fillId="0" borderId="6" xfId="0" applyNumberFormat="1" applyFont="1" applyBorder="1" applyAlignment="1">
      <alignment horizontal="center" vertical="center" wrapText="1"/>
    </xf>
    <xf numFmtId="179" fontId="7" fillId="3" borderId="39" xfId="0" applyNumberFormat="1" applyFont="1" applyFill="1" applyBorder="1" applyAlignment="1">
      <alignment horizontal="center" vertical="center"/>
    </xf>
    <xf numFmtId="179" fontId="7" fillId="3" borderId="40" xfId="0" applyNumberFormat="1" applyFont="1" applyFill="1" applyBorder="1" applyAlignment="1">
      <alignment horizontal="center" vertical="center"/>
    </xf>
    <xf numFmtId="179" fontId="7" fillId="3" borderId="41" xfId="0" applyNumberFormat="1" applyFont="1" applyFill="1" applyBorder="1" applyAlignment="1">
      <alignment horizontal="center" vertical="center"/>
    </xf>
    <xf numFmtId="49" fontId="7" fillId="0" borderId="125"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7" fillId="0" borderId="25" xfId="0" applyNumberFormat="1" applyFont="1" applyFill="1" applyBorder="1" applyAlignment="1">
      <alignment horizontal="center" vertical="center"/>
    </xf>
    <xf numFmtId="49" fontId="7" fillId="0" borderId="115" xfId="0" applyNumberFormat="1" applyFont="1" applyFill="1" applyBorder="1" applyAlignment="1">
      <alignment horizontal="center" vertical="center" shrinkToFit="1"/>
    </xf>
    <xf numFmtId="49" fontId="7" fillId="0" borderId="33" xfId="0" applyNumberFormat="1" applyFont="1" applyFill="1" applyBorder="1" applyAlignment="1">
      <alignment horizontal="center" vertical="center" shrinkToFit="1"/>
    </xf>
    <xf numFmtId="38" fontId="39" fillId="0" borderId="166" xfId="1" applyFont="1" applyBorder="1" applyAlignment="1">
      <alignment vertical="center"/>
    </xf>
    <xf numFmtId="38" fontId="39" fillId="0" borderId="167" xfId="1" applyFont="1" applyBorder="1" applyAlignment="1">
      <alignment vertical="center"/>
    </xf>
    <xf numFmtId="38" fontId="39" fillId="9" borderId="23" xfId="1" applyFont="1" applyFill="1" applyBorder="1" applyAlignment="1">
      <alignment vertical="center"/>
    </xf>
    <xf numFmtId="38" fontId="39" fillId="9" borderId="39" xfId="1" applyFont="1" applyFill="1" applyBorder="1" applyAlignment="1">
      <alignment vertical="center"/>
    </xf>
    <xf numFmtId="38" fontId="39" fillId="9" borderId="40" xfId="1" applyFont="1" applyFill="1" applyBorder="1" applyAlignment="1">
      <alignment vertical="center"/>
    </xf>
    <xf numFmtId="38" fontId="39" fillId="9" borderId="124" xfId="1" applyFont="1" applyFill="1" applyBorder="1" applyAlignment="1">
      <alignment vertical="center"/>
    </xf>
    <xf numFmtId="49" fontId="8" fillId="0" borderId="20" xfId="0" applyNumberFormat="1" applyFont="1" applyBorder="1" applyAlignment="1">
      <alignment horizontal="center" vertical="center"/>
    </xf>
    <xf numFmtId="49" fontId="8" fillId="0" borderId="123" xfId="0" applyNumberFormat="1" applyFont="1" applyBorder="1" applyAlignment="1">
      <alignment horizontal="center" vertical="center"/>
    </xf>
    <xf numFmtId="38" fontId="39" fillId="0" borderId="164" xfId="1" applyFont="1" applyBorder="1" applyAlignment="1">
      <alignment vertical="center"/>
    </xf>
    <xf numFmtId="38" fontId="39" fillId="0" borderId="168" xfId="1" applyFont="1" applyBorder="1" applyAlignment="1">
      <alignment vertical="center"/>
    </xf>
    <xf numFmtId="49" fontId="8" fillId="9" borderId="123" xfId="0" applyNumberFormat="1" applyFont="1" applyFill="1" applyBorder="1" applyAlignment="1">
      <alignment horizontal="center" vertical="center" wrapText="1"/>
    </xf>
    <xf numFmtId="49" fontId="8" fillId="9" borderId="35" xfId="0" applyNumberFormat="1" applyFont="1" applyFill="1" applyBorder="1" applyAlignment="1">
      <alignment horizontal="center" vertical="center" wrapText="1"/>
    </xf>
    <xf numFmtId="49" fontId="8" fillId="9" borderId="36" xfId="0" applyNumberFormat="1" applyFont="1" applyFill="1" applyBorder="1" applyAlignment="1">
      <alignment horizontal="center" vertical="center" wrapText="1"/>
    </xf>
    <xf numFmtId="38" fontId="39" fillId="9" borderId="9" xfId="1" applyFont="1" applyFill="1" applyBorder="1" applyAlignment="1">
      <alignment vertical="center"/>
    </xf>
    <xf numFmtId="38" fontId="39" fillId="9" borderId="7" xfId="1" applyFont="1" applyFill="1" applyBorder="1" applyAlignment="1">
      <alignment vertical="center"/>
    </xf>
    <xf numFmtId="38" fontId="39" fillId="9" borderId="110" xfId="1" applyFont="1" applyFill="1" applyBorder="1" applyAlignment="1">
      <alignment vertical="center"/>
    </xf>
    <xf numFmtId="38" fontId="39" fillId="9" borderId="10" xfId="1" applyFont="1" applyFill="1" applyBorder="1" applyAlignment="1">
      <alignment vertical="center"/>
    </xf>
    <xf numFmtId="38" fontId="39" fillId="9" borderId="5" xfId="1" applyFont="1" applyFill="1" applyBorder="1" applyAlignment="1">
      <alignment vertical="center"/>
    </xf>
    <xf numFmtId="38" fontId="39" fillId="9" borderId="42" xfId="1" applyFont="1" applyFill="1" applyBorder="1" applyAlignment="1">
      <alignment vertical="center"/>
    </xf>
    <xf numFmtId="49" fontId="7" fillId="0" borderId="165" xfId="0" applyNumberFormat="1" applyFont="1" applyFill="1" applyBorder="1" applyAlignment="1">
      <alignment horizontal="center" vertical="center"/>
    </xf>
    <xf numFmtId="49" fontId="7" fillId="0" borderId="20" xfId="0" applyNumberFormat="1" applyFont="1" applyFill="1" applyBorder="1" applyAlignment="1">
      <alignment vertical="center" shrinkToFit="1"/>
    </xf>
    <xf numFmtId="49" fontId="7" fillId="0" borderId="1" xfId="0" applyNumberFormat="1" applyFont="1" applyFill="1" applyBorder="1" applyAlignment="1">
      <alignment vertical="center" shrinkToFit="1"/>
    </xf>
    <xf numFmtId="49" fontId="7" fillId="2" borderId="101" xfId="0" applyNumberFormat="1" applyFont="1" applyFill="1" applyBorder="1" applyAlignment="1">
      <alignment horizontal="center" vertical="center" shrinkToFit="1"/>
    </xf>
    <xf numFmtId="49" fontId="7" fillId="2" borderId="52" xfId="0" applyNumberFormat="1" applyFont="1" applyFill="1" applyBorder="1" applyAlignment="1">
      <alignment horizontal="center" vertical="center" shrinkToFit="1"/>
    </xf>
    <xf numFmtId="49" fontId="7" fillId="2" borderId="53" xfId="0" applyNumberFormat="1" applyFont="1" applyFill="1" applyBorder="1" applyAlignment="1">
      <alignment horizontal="center" vertical="center" shrinkToFit="1"/>
    </xf>
    <xf numFmtId="49" fontId="7" fillId="0" borderId="22" xfId="0" applyNumberFormat="1" applyFont="1" applyFill="1" applyBorder="1" applyAlignment="1">
      <alignment horizontal="center" vertical="center" shrinkToFit="1"/>
    </xf>
    <xf numFmtId="49" fontId="8" fillId="5" borderId="161" xfId="0" applyNumberFormat="1" applyFont="1" applyFill="1" applyBorder="1" applyAlignment="1">
      <alignment horizontal="center" vertical="center"/>
    </xf>
    <xf numFmtId="49" fontId="8" fillId="5" borderId="162" xfId="0" applyNumberFormat="1" applyFont="1" applyFill="1" applyBorder="1" applyAlignment="1">
      <alignment horizontal="center" vertical="center"/>
    </xf>
    <xf numFmtId="49" fontId="8" fillId="5" borderId="163" xfId="0" applyNumberFormat="1" applyFont="1" applyFill="1" applyBorder="1" applyAlignment="1">
      <alignment horizontal="center" vertical="center"/>
    </xf>
    <xf numFmtId="49" fontId="7" fillId="0" borderId="95" xfId="0" applyNumberFormat="1" applyFont="1" applyFill="1" applyBorder="1" applyAlignment="1">
      <alignment horizontal="center" vertical="center" wrapText="1"/>
    </xf>
    <xf numFmtId="49" fontId="7" fillId="0" borderId="120" xfId="0" applyNumberFormat="1" applyFont="1" applyFill="1" applyBorder="1" applyAlignment="1">
      <alignment horizontal="center" vertical="center" wrapText="1"/>
    </xf>
    <xf numFmtId="49" fontId="7" fillId="0" borderId="119" xfId="0" applyNumberFormat="1" applyFont="1" applyFill="1" applyBorder="1" applyAlignment="1">
      <alignment horizontal="center" vertical="center" wrapText="1"/>
    </xf>
    <xf numFmtId="49" fontId="7" fillId="3" borderId="39" xfId="0" applyNumberFormat="1" applyFont="1" applyFill="1" applyBorder="1" applyAlignment="1">
      <alignment horizontal="center" vertical="center" wrapText="1" shrinkToFit="1"/>
    </xf>
    <xf numFmtId="49" fontId="7" fillId="3" borderId="40" xfId="0" applyNumberFormat="1" applyFont="1" applyFill="1" applyBorder="1" applyAlignment="1">
      <alignment horizontal="center" vertical="center" wrapText="1" shrinkToFit="1"/>
    </xf>
    <xf numFmtId="49" fontId="7" fillId="3" borderId="41" xfId="0" applyNumberFormat="1" applyFont="1" applyFill="1" applyBorder="1" applyAlignment="1">
      <alignment horizontal="center" vertical="center" wrapText="1" shrinkToFit="1"/>
    </xf>
    <xf numFmtId="49" fontId="7" fillId="0" borderId="126" xfId="0" applyNumberFormat="1" applyFont="1" applyFill="1" applyBorder="1" applyAlignment="1">
      <alignment horizontal="center" vertical="center" shrinkToFit="1"/>
    </xf>
    <xf numFmtId="49" fontId="7" fillId="0" borderId="127" xfId="0" applyNumberFormat="1" applyFont="1" applyFill="1" applyBorder="1" applyAlignment="1">
      <alignment horizontal="center" vertical="center" shrinkToFit="1"/>
    </xf>
    <xf numFmtId="49" fontId="7" fillId="0" borderId="128" xfId="0" applyNumberFormat="1" applyFont="1" applyFill="1" applyBorder="1" applyAlignment="1">
      <alignment horizontal="center" vertical="center" shrinkToFit="1"/>
    </xf>
    <xf numFmtId="49" fontId="7" fillId="0" borderId="104" xfId="0" applyNumberFormat="1" applyFont="1" applyBorder="1" applyAlignment="1">
      <alignment horizontal="distributed" vertical="center"/>
    </xf>
    <xf numFmtId="49" fontId="7" fillId="0" borderId="58" xfId="0" applyNumberFormat="1" applyFont="1" applyBorder="1" applyAlignment="1">
      <alignment horizontal="distributed" vertical="center"/>
    </xf>
    <xf numFmtId="49" fontId="7" fillId="0" borderId="30" xfId="0" applyNumberFormat="1" applyFont="1" applyBorder="1" applyAlignment="1">
      <alignment horizontal="distributed" vertical="center"/>
    </xf>
    <xf numFmtId="49" fontId="7" fillId="0" borderId="3" xfId="0" applyNumberFormat="1" applyFont="1" applyBorder="1" applyAlignment="1">
      <alignment horizontal="distributed" vertical="center"/>
    </xf>
    <xf numFmtId="49" fontId="7" fillId="0" borderId="101" xfId="0" applyNumberFormat="1" applyFont="1" applyBorder="1" applyAlignment="1">
      <alignment horizontal="distributed" vertical="center"/>
    </xf>
    <xf numFmtId="49" fontId="7" fillId="0" borderId="53" xfId="0" applyNumberFormat="1" applyFont="1" applyBorder="1" applyAlignment="1">
      <alignment horizontal="distributed" vertical="center"/>
    </xf>
    <xf numFmtId="49" fontId="8" fillId="0" borderId="3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111" xfId="0" applyNumberFormat="1" applyFont="1" applyFill="1" applyBorder="1" applyAlignment="1">
      <alignment horizontal="center" vertical="center" wrapText="1"/>
    </xf>
    <xf numFmtId="49" fontId="7" fillId="0" borderId="129"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2" borderId="104" xfId="0" applyNumberFormat="1" applyFont="1" applyFill="1" applyBorder="1" applyAlignment="1">
      <alignment horizontal="center" vertical="center" shrinkToFit="1"/>
    </xf>
    <xf numFmtId="49" fontId="7" fillId="2" borderId="57" xfId="0" applyNumberFormat="1" applyFont="1" applyFill="1" applyBorder="1" applyAlignment="1">
      <alignment horizontal="center" vertical="center" shrinkToFit="1"/>
    </xf>
    <xf numFmtId="49" fontId="7" fillId="2" borderId="58" xfId="0" applyNumberFormat="1" applyFont="1" applyFill="1" applyBorder="1" applyAlignment="1">
      <alignment horizontal="center" vertical="center" shrinkToFit="1"/>
    </xf>
    <xf numFmtId="49" fontId="7" fillId="2" borderId="30" xfId="0" applyNumberFormat="1" applyFont="1" applyFill="1" applyBorder="1" applyAlignment="1">
      <alignment horizontal="center" vertical="center" shrinkToFit="1"/>
    </xf>
    <xf numFmtId="49" fontId="7" fillId="2" borderId="0" xfId="0" applyNumberFormat="1" applyFont="1" applyFill="1" applyBorder="1" applyAlignment="1">
      <alignment horizontal="center" vertical="center" shrinkToFit="1"/>
    </xf>
    <xf numFmtId="49" fontId="7" fillId="2" borderId="3" xfId="0" applyNumberFormat="1" applyFont="1" applyFill="1" applyBorder="1" applyAlignment="1">
      <alignment horizontal="center" vertical="center" shrinkToFit="1"/>
    </xf>
    <xf numFmtId="49" fontId="8" fillId="0" borderId="95" xfId="0" applyNumberFormat="1" applyFont="1" applyFill="1" applyBorder="1" applyAlignment="1">
      <alignment vertical="center" wrapText="1"/>
    </xf>
    <xf numFmtId="49" fontId="8" fillId="0" borderId="120" xfId="0" applyNumberFormat="1" applyFont="1" applyFill="1" applyBorder="1" applyAlignment="1">
      <alignment vertical="center" wrapText="1"/>
    </xf>
    <xf numFmtId="49" fontId="8" fillId="0" borderId="121" xfId="0" applyNumberFormat="1" applyFont="1" applyFill="1" applyBorder="1" applyAlignment="1">
      <alignment vertical="center" wrapText="1"/>
    </xf>
    <xf numFmtId="49" fontId="39" fillId="0" borderId="130" xfId="0" applyNumberFormat="1" applyFont="1" applyBorder="1" applyAlignment="1">
      <alignment horizontal="center" vertical="center" wrapText="1" shrinkToFit="1"/>
    </xf>
    <xf numFmtId="49" fontId="39" fillId="0" borderId="17" xfId="0" applyNumberFormat="1" applyFont="1" applyBorder="1" applyAlignment="1">
      <alignment horizontal="center" vertical="center" wrapText="1" shrinkToFit="1"/>
    </xf>
    <xf numFmtId="49" fontId="39" fillId="0" borderId="18" xfId="0" applyNumberFormat="1" applyFont="1" applyBorder="1" applyAlignment="1">
      <alignment horizontal="center" vertical="center" wrapText="1" shrinkToFit="1"/>
    </xf>
    <xf numFmtId="38" fontId="39" fillId="0" borderId="14" xfId="1" applyFont="1" applyBorder="1" applyAlignment="1">
      <alignment vertical="center"/>
    </xf>
    <xf numFmtId="38" fontId="39" fillId="9" borderId="24" xfId="1" applyFont="1" applyFill="1" applyBorder="1" applyAlignment="1">
      <alignment vertical="center"/>
    </xf>
    <xf numFmtId="0" fontId="50" fillId="3" borderId="19" xfId="0" applyFont="1" applyFill="1" applyBorder="1" applyAlignment="1">
      <alignment horizontal="center" vertical="center" wrapText="1"/>
    </xf>
    <xf numFmtId="0" fontId="50" fillId="3" borderId="22" xfId="0" applyFont="1" applyFill="1" applyBorder="1" applyAlignment="1">
      <alignment horizontal="center" vertical="center" wrapText="1"/>
    </xf>
    <xf numFmtId="0" fontId="50" fillId="3" borderId="160" xfId="0" applyFont="1" applyFill="1" applyBorder="1" applyAlignment="1">
      <alignment horizontal="center" vertical="center" wrapText="1"/>
    </xf>
    <xf numFmtId="0" fontId="50" fillId="3" borderId="56" xfId="0" applyFont="1" applyFill="1" applyBorder="1" applyAlignment="1">
      <alignment horizontal="center" vertical="center" wrapText="1"/>
    </xf>
    <xf numFmtId="0" fontId="50" fillId="3" borderId="123" xfId="0" applyFont="1" applyFill="1" applyBorder="1" applyAlignment="1">
      <alignment horizontal="center" vertical="center" wrapText="1"/>
    </xf>
    <xf numFmtId="0" fontId="50" fillId="3" borderId="35" xfId="0" applyFont="1" applyFill="1" applyBorder="1" applyAlignment="1">
      <alignment horizontal="center" vertical="center" wrapText="1"/>
    </xf>
    <xf numFmtId="0" fontId="50" fillId="3" borderId="122" xfId="0" applyFont="1" applyFill="1" applyBorder="1" applyAlignment="1">
      <alignment horizontal="center" vertical="center" wrapText="1"/>
    </xf>
    <xf numFmtId="0" fontId="50" fillId="3" borderId="20" xfId="0" applyFont="1" applyFill="1" applyBorder="1" applyAlignment="1">
      <alignment horizontal="center" vertical="center" wrapText="1"/>
    </xf>
    <xf numFmtId="0" fontId="50" fillId="3" borderId="36" xfId="0" applyFont="1" applyFill="1" applyBorder="1" applyAlignment="1">
      <alignment horizontal="center" vertical="center" wrapText="1"/>
    </xf>
    <xf numFmtId="0" fontId="50" fillId="3" borderId="108" xfId="0" applyFont="1" applyFill="1" applyBorder="1" applyAlignment="1">
      <alignment horizontal="center" vertical="center" wrapText="1"/>
    </xf>
    <xf numFmtId="0" fontId="50" fillId="3" borderId="32" xfId="0" applyFont="1" applyFill="1" applyBorder="1" applyAlignment="1">
      <alignment horizontal="center" vertical="center" wrapText="1"/>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585107</xdr:colOff>
      <xdr:row>0</xdr:row>
      <xdr:rowOff>54430</xdr:rowOff>
    </xdr:from>
    <xdr:to>
      <xdr:col>11</xdr:col>
      <xdr:colOff>1247054</xdr:colOff>
      <xdr:row>4</xdr:row>
      <xdr:rowOff>2</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266214" y="54430"/>
          <a:ext cx="6757947" cy="1306286"/>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600" b="0" cap="none" spc="0">
              <a:ln w="0"/>
              <a:solidFill>
                <a:srgbClr val="FF0000"/>
              </a:solidFill>
              <a:effectLst>
                <a:outerShdw blurRad="38100" dist="19050" dir="2700000" algn="tl" rotWithShape="0">
                  <a:schemeClr val="dk1">
                    <a:alpha val="40000"/>
                  </a:schemeClr>
                </a:outerShdw>
              </a:effectLst>
            </a:rPr>
            <a:t>●見積書に記載されている内容をそのまま記載願います。</a:t>
          </a:r>
          <a:endParaRPr kumimoji="1" lang="en-US" altLang="ja-JP" sz="16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600" b="0" cap="none" spc="0">
              <a:ln w="0"/>
              <a:solidFill>
                <a:srgbClr val="FF0000"/>
              </a:solidFill>
              <a:effectLst>
                <a:outerShdw blurRad="38100" dist="19050" dir="2700000" algn="tl" rotWithShape="0">
                  <a:schemeClr val="dk1">
                    <a:alpha val="40000"/>
                  </a:schemeClr>
                </a:outerShdw>
              </a:effectLst>
            </a:rPr>
            <a:t>●対象外経費、割引欄の記載も忘れずに記載をお願いします。</a:t>
          </a:r>
          <a:endParaRPr kumimoji="1" lang="en-US" altLang="ja-JP" sz="16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600" b="0" cap="none" spc="0">
              <a:ln w="0"/>
              <a:solidFill>
                <a:srgbClr val="FF0000"/>
              </a:solidFill>
              <a:effectLst>
                <a:outerShdw blurRad="38100" dist="19050" dir="2700000" algn="tl" rotWithShape="0">
                  <a:schemeClr val="dk1">
                    <a:alpha val="40000"/>
                  </a:schemeClr>
                </a:outerShdw>
              </a:effectLst>
            </a:rPr>
            <a:t>●行数が足りない場合は、行を追加（数式のコピーを忘れずに）</a:t>
          </a:r>
          <a:endParaRPr kumimoji="1" lang="en-US" altLang="ja-JP" sz="16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hokkaido.lg.jp/hf/khf/223347.html" TargetMode="External"/><Relationship Id="rId1" Type="http://schemas.openxmlformats.org/officeDocument/2006/relationships/hyperlink" Target="mailto:hofuku.kouhuku1@pref.hokkaido.lg.j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33"/>
  <sheetViews>
    <sheetView view="pageBreakPreview" zoomScale="80" zoomScaleNormal="100" zoomScaleSheetLayoutView="80" workbookViewId="0">
      <pane ySplit="1" topLeftCell="A2" activePane="bottomLeft" state="frozen"/>
      <selection pane="bottomLeft" activeCell="F19" sqref="F19:M19"/>
    </sheetView>
  </sheetViews>
  <sheetFormatPr defaultColWidth="9" defaultRowHeight="13.2"/>
  <cols>
    <col min="1" max="1" width="3.59765625" style="2" customWidth="1"/>
    <col min="2" max="2" width="3.69921875" style="8" customWidth="1"/>
    <col min="3" max="3" width="2.69921875" style="2" customWidth="1"/>
    <col min="4" max="4" width="3.19921875" style="2" bestFit="1" customWidth="1"/>
    <col min="5" max="6" width="18.69921875" style="2" customWidth="1"/>
    <col min="7" max="7" width="4.09765625" style="2" bestFit="1" customWidth="1"/>
    <col min="8" max="8" width="12.69921875" style="30" customWidth="1"/>
    <col min="9" max="9" width="8.69921875" style="2" customWidth="1"/>
    <col min="10" max="10" width="12.69921875" style="30" customWidth="1"/>
    <col min="11" max="11" width="8.69921875" style="2" customWidth="1"/>
    <col min="12" max="12" width="12.69921875" style="30" customWidth="1"/>
    <col min="13" max="13" width="8.69921875" style="2" customWidth="1"/>
    <col min="14" max="14" width="40.69921875" style="2" customWidth="1"/>
    <col min="15" max="15" width="2" style="2" customWidth="1"/>
    <col min="16" max="16384" width="9" style="2"/>
  </cols>
  <sheetData>
    <row r="1" spans="1:14" ht="26.25" customHeight="1">
      <c r="A1" s="26" t="s">
        <v>473</v>
      </c>
      <c r="B1" s="1"/>
      <c r="J1" s="58"/>
      <c r="K1" s="57"/>
      <c r="L1" s="58"/>
      <c r="M1" s="57" t="s">
        <v>194</v>
      </c>
      <c r="N1" s="61"/>
    </row>
    <row r="2" spans="1:14" ht="30.75" customHeight="1">
      <c r="A2" s="24" t="s">
        <v>24</v>
      </c>
      <c r="B2" s="23" t="s">
        <v>526</v>
      </c>
    </row>
    <row r="3" spans="1:14" ht="10.050000000000001" customHeight="1">
      <c r="A3" s="24"/>
      <c r="B3" s="23"/>
    </row>
    <row r="4" spans="1:14" ht="30.75" customHeight="1">
      <c r="A4" s="24"/>
      <c r="B4" s="242" t="s">
        <v>554</v>
      </c>
      <c r="C4" s="242"/>
      <c r="D4" s="242"/>
      <c r="E4" s="242"/>
      <c r="F4" s="242"/>
      <c r="G4" s="242"/>
      <c r="H4" s="242"/>
      <c r="I4" s="242"/>
      <c r="J4" s="242"/>
      <c r="K4" s="242"/>
      <c r="L4" s="242"/>
      <c r="M4" s="242"/>
      <c r="N4" s="242"/>
    </row>
    <row r="5" spans="1:14" ht="30" customHeight="1">
      <c r="A5" s="24"/>
      <c r="B5" s="225" t="s">
        <v>555</v>
      </c>
      <c r="C5" s="226"/>
      <c r="D5" s="226"/>
      <c r="E5" s="227"/>
      <c r="F5" s="243" t="s">
        <v>553</v>
      </c>
      <c r="G5" s="244"/>
      <c r="H5" s="244"/>
      <c r="I5" s="244"/>
      <c r="J5" s="244"/>
      <c r="K5" s="244"/>
      <c r="L5" s="244"/>
      <c r="M5" s="244"/>
      <c r="N5" s="245"/>
    </row>
    <row r="6" spans="1:14" ht="30" customHeight="1">
      <c r="A6" s="24"/>
      <c r="B6" s="225" t="s">
        <v>556</v>
      </c>
      <c r="C6" s="226"/>
      <c r="D6" s="226"/>
      <c r="E6" s="227"/>
      <c r="F6" s="228" t="s">
        <v>557</v>
      </c>
      <c r="G6" s="229"/>
      <c r="H6" s="229"/>
      <c r="I6" s="229"/>
      <c r="J6" s="229"/>
      <c r="K6" s="229"/>
      <c r="L6" s="229"/>
      <c r="M6" s="229"/>
      <c r="N6" s="230"/>
    </row>
    <row r="7" spans="1:14" ht="30" customHeight="1">
      <c r="A7" s="24"/>
      <c r="B7" s="246" t="s">
        <v>191</v>
      </c>
      <c r="C7" s="246"/>
      <c r="D7" s="246"/>
      <c r="E7" s="246"/>
      <c r="F7" s="247" t="s">
        <v>574</v>
      </c>
      <c r="G7" s="247"/>
      <c r="H7" s="247"/>
      <c r="I7" s="247"/>
      <c r="J7" s="247"/>
      <c r="K7" s="247"/>
      <c r="L7" s="247"/>
      <c r="M7" s="247"/>
      <c r="N7" s="247"/>
    </row>
    <row r="8" spans="1:14" ht="9" customHeight="1" thickBot="1">
      <c r="A8" s="3"/>
      <c r="B8" s="4"/>
    </row>
    <row r="9" spans="1:14" ht="79.95" customHeight="1">
      <c r="A9" s="3"/>
      <c r="B9" s="255" t="s">
        <v>454</v>
      </c>
      <c r="C9" s="256"/>
      <c r="D9" s="256"/>
      <c r="E9" s="256"/>
      <c r="F9" s="256"/>
      <c r="G9" s="256"/>
      <c r="H9" s="256"/>
      <c r="I9" s="256"/>
      <c r="J9" s="256"/>
      <c r="K9" s="256"/>
      <c r="L9" s="256"/>
      <c r="M9" s="256"/>
      <c r="N9" s="257"/>
    </row>
    <row r="10" spans="1:14" ht="27.75" customHeight="1">
      <c r="A10" s="3"/>
      <c r="B10" s="66" t="s">
        <v>12</v>
      </c>
      <c r="C10" s="248" t="s">
        <v>6</v>
      </c>
      <c r="D10" s="248"/>
      <c r="E10" s="248"/>
      <c r="F10" s="249" t="s">
        <v>7</v>
      </c>
      <c r="G10" s="250"/>
      <c r="H10" s="250"/>
      <c r="I10" s="250"/>
      <c r="J10" s="250"/>
      <c r="K10" s="250"/>
      <c r="L10" s="250"/>
      <c r="M10" s="251"/>
      <c r="N10" s="67" t="s">
        <v>13</v>
      </c>
    </row>
    <row r="11" spans="1:14" ht="49.95" customHeight="1">
      <c r="A11" s="5"/>
      <c r="B11" s="62" t="s">
        <v>24</v>
      </c>
      <c r="C11" s="231" t="s">
        <v>167</v>
      </c>
      <c r="D11" s="232"/>
      <c r="E11" s="232"/>
      <c r="F11" s="222"/>
      <c r="G11" s="223"/>
      <c r="H11" s="223"/>
      <c r="I11" s="223"/>
      <c r="J11" s="223"/>
      <c r="K11" s="223"/>
      <c r="L11" s="223"/>
      <c r="M11" s="224"/>
      <c r="N11" s="63" t="s">
        <v>14</v>
      </c>
    </row>
    <row r="12" spans="1:14" ht="49.95" customHeight="1">
      <c r="A12" s="5"/>
      <c r="B12" s="62" t="s">
        <v>27</v>
      </c>
      <c r="C12" s="232" t="s">
        <v>162</v>
      </c>
      <c r="D12" s="232"/>
      <c r="E12" s="232"/>
      <c r="F12" s="222"/>
      <c r="G12" s="223"/>
      <c r="H12" s="223"/>
      <c r="I12" s="223"/>
      <c r="J12" s="223"/>
      <c r="K12" s="223"/>
      <c r="L12" s="223"/>
      <c r="M12" s="224"/>
      <c r="N12" s="63" t="s">
        <v>14</v>
      </c>
    </row>
    <row r="13" spans="1:14" ht="49.95" customHeight="1">
      <c r="A13" s="5"/>
      <c r="B13" s="62" t="s">
        <v>28</v>
      </c>
      <c r="C13" s="219" t="s">
        <v>163</v>
      </c>
      <c r="D13" s="220"/>
      <c r="E13" s="221"/>
      <c r="F13" s="222"/>
      <c r="G13" s="223"/>
      <c r="H13" s="223"/>
      <c r="I13" s="223"/>
      <c r="J13" s="223"/>
      <c r="K13" s="223"/>
      <c r="L13" s="223"/>
      <c r="M13" s="224"/>
      <c r="N13" s="63" t="s">
        <v>14</v>
      </c>
    </row>
    <row r="14" spans="1:14" ht="49.95" customHeight="1">
      <c r="A14" s="5"/>
      <c r="B14" s="62" t="s">
        <v>450</v>
      </c>
      <c r="C14" s="219" t="s">
        <v>164</v>
      </c>
      <c r="D14" s="220"/>
      <c r="E14" s="221"/>
      <c r="F14" s="222"/>
      <c r="G14" s="223"/>
      <c r="H14" s="223"/>
      <c r="I14" s="223"/>
      <c r="J14" s="223"/>
      <c r="K14" s="223"/>
      <c r="L14" s="223"/>
      <c r="M14" s="224"/>
      <c r="N14" s="63" t="s">
        <v>14</v>
      </c>
    </row>
    <row r="15" spans="1:14" ht="49.95" customHeight="1">
      <c r="A15" s="6"/>
      <c r="B15" s="62" t="s">
        <v>44</v>
      </c>
      <c r="C15" s="219" t="s">
        <v>165</v>
      </c>
      <c r="D15" s="220"/>
      <c r="E15" s="221"/>
      <c r="F15" s="222"/>
      <c r="G15" s="223"/>
      <c r="H15" s="223"/>
      <c r="I15" s="223"/>
      <c r="J15" s="223"/>
      <c r="K15" s="223"/>
      <c r="L15" s="223"/>
      <c r="M15" s="224"/>
      <c r="N15" s="64" t="s">
        <v>190</v>
      </c>
    </row>
    <row r="16" spans="1:14" ht="49.95" customHeight="1">
      <c r="B16" s="62" t="s">
        <v>460</v>
      </c>
      <c r="C16" s="219" t="s">
        <v>166</v>
      </c>
      <c r="D16" s="220"/>
      <c r="E16" s="221"/>
      <c r="F16" s="222"/>
      <c r="G16" s="223"/>
      <c r="H16" s="223"/>
      <c r="I16" s="223"/>
      <c r="J16" s="223"/>
      <c r="K16" s="223"/>
      <c r="L16" s="223"/>
      <c r="M16" s="224"/>
      <c r="N16" s="65" t="s">
        <v>41</v>
      </c>
    </row>
    <row r="17" spans="2:14" ht="49.95" customHeight="1">
      <c r="B17" s="62" t="s">
        <v>461</v>
      </c>
      <c r="C17" s="219" t="s">
        <v>195</v>
      </c>
      <c r="D17" s="220"/>
      <c r="E17" s="221"/>
      <c r="F17" s="239"/>
      <c r="G17" s="240"/>
      <c r="H17" s="240"/>
      <c r="I17" s="240"/>
      <c r="J17" s="241"/>
      <c r="K17" s="252" t="s">
        <v>289</v>
      </c>
      <c r="L17" s="253"/>
      <c r="M17" s="254"/>
      <c r="N17" s="207" t="s">
        <v>570</v>
      </c>
    </row>
    <row r="18" spans="2:14" ht="49.95" customHeight="1">
      <c r="B18" s="62" t="s">
        <v>471</v>
      </c>
      <c r="C18" s="219" t="s">
        <v>196</v>
      </c>
      <c r="D18" s="220"/>
      <c r="E18" s="221"/>
      <c r="F18" s="258"/>
      <c r="G18" s="259"/>
      <c r="H18" s="259"/>
      <c r="I18" s="259"/>
      <c r="J18" s="260"/>
      <c r="K18" s="261" t="s">
        <v>290</v>
      </c>
      <c r="L18" s="262"/>
      <c r="M18" s="263"/>
      <c r="N18" s="65" t="s">
        <v>161</v>
      </c>
    </row>
    <row r="19" spans="2:14" ht="49.95" customHeight="1">
      <c r="B19" s="62" t="s">
        <v>472</v>
      </c>
      <c r="C19" s="219" t="s">
        <v>0</v>
      </c>
      <c r="D19" s="220"/>
      <c r="E19" s="221"/>
      <c r="F19" s="222"/>
      <c r="G19" s="223"/>
      <c r="H19" s="223"/>
      <c r="I19" s="223"/>
      <c r="J19" s="223"/>
      <c r="K19" s="223"/>
      <c r="L19" s="223"/>
      <c r="M19" s="224"/>
      <c r="N19" s="63" t="s">
        <v>14</v>
      </c>
    </row>
    <row r="20" spans="2:14" ht="49.95" customHeight="1">
      <c r="B20" s="62" t="s">
        <v>505</v>
      </c>
      <c r="C20" s="219" t="s">
        <v>33</v>
      </c>
      <c r="D20" s="220"/>
      <c r="E20" s="221"/>
      <c r="F20" s="222"/>
      <c r="G20" s="223"/>
      <c r="H20" s="223"/>
      <c r="I20" s="223"/>
      <c r="J20" s="223"/>
      <c r="K20" s="223"/>
      <c r="L20" s="223"/>
      <c r="M20" s="224"/>
      <c r="N20" s="63" t="s">
        <v>14</v>
      </c>
    </row>
    <row r="21" spans="2:14" ht="49.95" customHeight="1">
      <c r="B21" s="62" t="s">
        <v>548</v>
      </c>
      <c r="C21" s="219" t="s">
        <v>3</v>
      </c>
      <c r="D21" s="220"/>
      <c r="E21" s="221"/>
      <c r="F21" s="222"/>
      <c r="G21" s="223"/>
      <c r="H21" s="223"/>
      <c r="I21" s="223"/>
      <c r="J21" s="223"/>
      <c r="K21" s="223"/>
      <c r="L21" s="223"/>
      <c r="M21" s="224"/>
      <c r="N21" s="63" t="s">
        <v>14</v>
      </c>
    </row>
    <row r="22" spans="2:14" ht="49.95" customHeight="1">
      <c r="B22" s="191" t="s">
        <v>549</v>
      </c>
      <c r="C22" s="233" t="s">
        <v>34</v>
      </c>
      <c r="D22" s="234"/>
      <c r="E22" s="235"/>
      <c r="F22" s="236"/>
      <c r="G22" s="237"/>
      <c r="H22" s="237"/>
      <c r="I22" s="237"/>
      <c r="J22" s="237"/>
      <c r="K22" s="237"/>
      <c r="L22" s="237"/>
      <c r="M22" s="238"/>
      <c r="N22" s="192" t="s">
        <v>14</v>
      </c>
    </row>
    <row r="23" spans="2:14" ht="49.95" customHeight="1">
      <c r="B23" s="62" t="s">
        <v>550</v>
      </c>
      <c r="C23" s="219" t="s">
        <v>551</v>
      </c>
      <c r="D23" s="220"/>
      <c r="E23" s="221"/>
      <c r="F23" s="222" t="s">
        <v>552</v>
      </c>
      <c r="G23" s="223"/>
      <c r="H23" s="223"/>
      <c r="I23" s="223"/>
      <c r="J23" s="223"/>
      <c r="K23" s="223"/>
      <c r="L23" s="223"/>
      <c r="M23" s="224"/>
      <c r="N23" s="63" t="s">
        <v>14</v>
      </c>
    </row>
    <row r="24" spans="2:14" ht="30" customHeight="1"/>
    <row r="25" spans="2:14" ht="30" customHeight="1"/>
    <row r="26" spans="2:14" ht="30" customHeight="1"/>
    <row r="27" spans="2:14" ht="30" customHeight="1"/>
    <row r="28" spans="2:14" ht="30" customHeight="1"/>
    <row r="29" spans="2:14" ht="15" customHeight="1"/>
    <row r="30" spans="2:14" ht="15" customHeight="1"/>
    <row r="31" spans="2:14" ht="15" customHeight="1"/>
    <row r="32" spans="2:14" ht="15" customHeight="1"/>
    <row r="33" ht="15" customHeight="1"/>
  </sheetData>
  <mergeCells count="38">
    <mergeCell ref="K18:M18"/>
    <mergeCell ref="F19:M19"/>
    <mergeCell ref="F20:M20"/>
    <mergeCell ref="F21:M21"/>
    <mergeCell ref="F14:M14"/>
    <mergeCell ref="F15:M15"/>
    <mergeCell ref="F22:M22"/>
    <mergeCell ref="F16:M16"/>
    <mergeCell ref="F17:J17"/>
    <mergeCell ref="B4:N4"/>
    <mergeCell ref="F5:N5"/>
    <mergeCell ref="B7:E7"/>
    <mergeCell ref="F7:N7"/>
    <mergeCell ref="C10:E10"/>
    <mergeCell ref="F10:M10"/>
    <mergeCell ref="K17:M17"/>
    <mergeCell ref="F11:M11"/>
    <mergeCell ref="F12:M12"/>
    <mergeCell ref="C21:E21"/>
    <mergeCell ref="C20:E20"/>
    <mergeCell ref="B9:N9"/>
    <mergeCell ref="F18:J18"/>
    <mergeCell ref="C23:E23"/>
    <mergeCell ref="F23:M23"/>
    <mergeCell ref="B5:E5"/>
    <mergeCell ref="B6:E6"/>
    <mergeCell ref="F6:N6"/>
    <mergeCell ref="F13:M13"/>
    <mergeCell ref="C17:E17"/>
    <mergeCell ref="C11:E11"/>
    <mergeCell ref="C12:E12"/>
    <mergeCell ref="C18:E18"/>
    <mergeCell ref="C13:E13"/>
    <mergeCell ref="C14:E14"/>
    <mergeCell ref="C15:E15"/>
    <mergeCell ref="C16:E16"/>
    <mergeCell ref="C19:E19"/>
    <mergeCell ref="C22:E22"/>
  </mergeCells>
  <phoneticPr fontId="1"/>
  <dataValidations count="2">
    <dataValidation imeMode="halfAlpha" allowBlank="1" showInputMessage="1" showErrorMessage="1" sqref="F13 F21 F23" xr:uid="{00000000-0002-0000-0000-000000000000}"/>
    <dataValidation allowBlank="1" showInputMessage="1" sqref="F16:M16" xr:uid="{00000000-0002-0000-0000-000001000000}"/>
  </dataValidations>
  <hyperlinks>
    <hyperlink ref="F8" r:id="rId1" display="hofuku.kouhuku1@pref.hokkaido.lg.jp" xr:uid="{00000000-0004-0000-0000-000000000000}"/>
    <hyperlink ref="F7:N7" r:id="rId2" display="https://www.pref.hokkaido.lg.jp/hf/khf/223347.html" xr:uid="{466649E1-B06C-4342-A3FC-56E68A974D4E}"/>
  </hyperlinks>
  <printOptions horizontalCentered="1"/>
  <pageMargins left="0.31496062992125984" right="0.31496062992125984" top="0.74803149606299213" bottom="0.74803149606299213" header="0.31496062992125984" footer="0.31496062992125984"/>
  <pageSetup paperSize="9" scale="56"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リスト!$C$3:$C$55</xm:f>
          </x14:formula1>
          <xm:sqref>F15:M15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K55"/>
  <sheetViews>
    <sheetView topLeftCell="C24" workbookViewId="0">
      <selection activeCell="C3" sqref="C3"/>
    </sheetView>
  </sheetViews>
  <sheetFormatPr defaultColWidth="8.796875" defaultRowHeight="30" customHeight="1"/>
  <cols>
    <col min="1" max="1" width="8.796875" style="60"/>
    <col min="2" max="2" width="14.3984375" style="60" bestFit="1" customWidth="1"/>
    <col min="3" max="3" width="55.5" style="60" bestFit="1" customWidth="1"/>
    <col min="4" max="4" width="8.796875" style="60"/>
    <col min="5" max="5" width="30" style="60" bestFit="1" customWidth="1"/>
    <col min="6" max="6" width="8.796875" style="60"/>
    <col min="7" max="7" width="18.296875" style="60" bestFit="1" customWidth="1"/>
    <col min="8" max="8" width="8.796875" style="60"/>
    <col min="9" max="9" width="28.09765625" style="60" bestFit="1" customWidth="1"/>
    <col min="10" max="10" width="8.796875" style="60"/>
    <col min="11" max="11" width="47.59765625" style="60" bestFit="1" customWidth="1"/>
    <col min="12" max="16384" width="8.796875" style="60"/>
  </cols>
  <sheetData>
    <row r="2" spans="2:11" ht="30" customHeight="1">
      <c r="B2" s="59" t="s">
        <v>200</v>
      </c>
      <c r="C2" s="59" t="s">
        <v>1</v>
      </c>
      <c r="E2" s="59" t="s">
        <v>201</v>
      </c>
      <c r="G2" s="59" t="s">
        <v>202</v>
      </c>
      <c r="I2" s="59" t="s">
        <v>203</v>
      </c>
      <c r="K2" s="59" t="s">
        <v>204</v>
      </c>
    </row>
    <row r="3" spans="2:11" ht="30" customHeight="1">
      <c r="B3" s="59">
        <v>11</v>
      </c>
      <c r="C3" s="59" t="s">
        <v>205</v>
      </c>
      <c r="E3" s="59" t="s">
        <v>206</v>
      </c>
      <c r="G3" s="59" t="s">
        <v>10</v>
      </c>
      <c r="I3" s="59" t="s">
        <v>8</v>
      </c>
      <c r="K3" s="59" t="s">
        <v>207</v>
      </c>
    </row>
    <row r="4" spans="2:11" ht="30" customHeight="1">
      <c r="B4" s="59">
        <v>12</v>
      </c>
      <c r="C4" s="59" t="s">
        <v>208</v>
      </c>
      <c r="E4" s="59" t="s">
        <v>209</v>
      </c>
      <c r="G4" s="59" t="s">
        <v>11</v>
      </c>
      <c r="I4" s="59" t="s">
        <v>9</v>
      </c>
      <c r="K4" s="59" t="s">
        <v>210</v>
      </c>
    </row>
    <row r="5" spans="2:11" ht="30" customHeight="1">
      <c r="B5" s="59">
        <v>13</v>
      </c>
      <c r="C5" s="59" t="s">
        <v>211</v>
      </c>
      <c r="E5" s="59" t="s">
        <v>212</v>
      </c>
      <c r="K5" s="59" t="s">
        <v>213</v>
      </c>
    </row>
    <row r="6" spans="2:11" ht="30" customHeight="1">
      <c r="B6" s="59">
        <v>14</v>
      </c>
      <c r="C6" s="59" t="s">
        <v>214</v>
      </c>
      <c r="E6" s="59" t="s">
        <v>215</v>
      </c>
    </row>
    <row r="7" spans="2:11" ht="30" customHeight="1">
      <c r="B7" s="59">
        <v>15</v>
      </c>
      <c r="C7" s="59" t="s">
        <v>216</v>
      </c>
      <c r="E7" s="59" t="s">
        <v>217</v>
      </c>
      <c r="G7" s="59" t="s">
        <v>218</v>
      </c>
      <c r="I7" s="59" t="s">
        <v>219</v>
      </c>
    </row>
    <row r="8" spans="2:11" ht="30" customHeight="1">
      <c r="B8" s="59">
        <v>16</v>
      </c>
      <c r="C8" s="59" t="s">
        <v>220</v>
      </c>
      <c r="E8" s="59" t="s">
        <v>221</v>
      </c>
      <c r="G8" s="59" t="s">
        <v>8</v>
      </c>
      <c r="I8" s="59" t="s">
        <v>222</v>
      </c>
    </row>
    <row r="9" spans="2:11" ht="30" customHeight="1">
      <c r="B9" s="59">
        <v>17</v>
      </c>
      <c r="C9" s="59" t="s">
        <v>223</v>
      </c>
      <c r="E9" s="59" t="s">
        <v>224</v>
      </c>
      <c r="I9" s="59" t="s">
        <v>225</v>
      </c>
    </row>
    <row r="10" spans="2:11" ht="30" customHeight="1">
      <c r="B10" s="59">
        <v>21</v>
      </c>
      <c r="C10" s="59" t="s">
        <v>226</v>
      </c>
      <c r="E10" s="59" t="s">
        <v>227</v>
      </c>
      <c r="G10" s="59" t="s">
        <v>228</v>
      </c>
      <c r="I10" s="59" t="s">
        <v>229</v>
      </c>
    </row>
    <row r="11" spans="2:11" ht="30" customHeight="1">
      <c r="B11" s="59">
        <v>22</v>
      </c>
      <c r="C11" s="59" t="s">
        <v>230</v>
      </c>
      <c r="E11" s="59" t="s">
        <v>231</v>
      </c>
      <c r="G11" s="59" t="s">
        <v>232</v>
      </c>
      <c r="I11" s="59" t="s">
        <v>233</v>
      </c>
    </row>
    <row r="12" spans="2:11" ht="30" customHeight="1">
      <c r="B12" s="59">
        <v>23</v>
      </c>
      <c r="C12" s="59" t="s">
        <v>234</v>
      </c>
      <c r="E12" s="59" t="s">
        <v>235</v>
      </c>
      <c r="G12" s="59" t="s">
        <v>236</v>
      </c>
    </row>
    <row r="13" spans="2:11" ht="30" customHeight="1">
      <c r="B13" s="59">
        <v>24</v>
      </c>
      <c r="C13" s="59" t="s">
        <v>237</v>
      </c>
      <c r="E13" s="59" t="s">
        <v>238</v>
      </c>
      <c r="G13" s="59" t="s">
        <v>239</v>
      </c>
    </row>
    <row r="14" spans="2:11" ht="30" customHeight="1">
      <c r="B14" s="59">
        <v>25</v>
      </c>
      <c r="C14" s="59" t="s">
        <v>240</v>
      </c>
      <c r="E14" s="59" t="s">
        <v>168</v>
      </c>
      <c r="G14" s="59" t="s">
        <v>241</v>
      </c>
    </row>
    <row r="15" spans="2:11" ht="30" customHeight="1">
      <c r="B15" s="59">
        <v>26</v>
      </c>
      <c r="C15" s="59" t="s">
        <v>242</v>
      </c>
      <c r="E15" s="59" t="s">
        <v>243</v>
      </c>
      <c r="G15" s="59" t="s">
        <v>244</v>
      </c>
    </row>
    <row r="16" spans="2:11" ht="30" customHeight="1">
      <c r="B16" s="59">
        <v>27</v>
      </c>
      <c r="C16" s="59" t="s">
        <v>245</v>
      </c>
      <c r="E16" s="59" t="s">
        <v>246</v>
      </c>
    </row>
    <row r="17" spans="2:5" ht="30" customHeight="1">
      <c r="B17" s="59">
        <v>28</v>
      </c>
      <c r="C17" s="59" t="s">
        <v>247</v>
      </c>
      <c r="E17" s="59" t="s">
        <v>248</v>
      </c>
    </row>
    <row r="18" spans="2:5" ht="30" customHeight="1">
      <c r="B18" s="59" t="s">
        <v>249</v>
      </c>
      <c r="C18" s="59" t="s">
        <v>250</v>
      </c>
    </row>
    <row r="19" spans="2:5" ht="30" customHeight="1">
      <c r="B19" s="59" t="s">
        <v>251</v>
      </c>
      <c r="C19" s="59" t="s">
        <v>252</v>
      </c>
    </row>
    <row r="20" spans="2:5" ht="30" customHeight="1">
      <c r="B20" s="59">
        <v>31</v>
      </c>
      <c r="C20" s="59" t="s">
        <v>253</v>
      </c>
    </row>
    <row r="21" spans="2:5" ht="30" customHeight="1">
      <c r="B21" s="59">
        <v>32</v>
      </c>
      <c r="C21" s="59" t="s">
        <v>254</v>
      </c>
    </row>
    <row r="22" spans="2:5" ht="30" customHeight="1">
      <c r="B22" s="59">
        <v>33</v>
      </c>
      <c r="C22" s="59" t="s">
        <v>255</v>
      </c>
    </row>
    <row r="23" spans="2:5" ht="30" customHeight="1">
      <c r="B23" s="59">
        <v>34</v>
      </c>
      <c r="C23" s="59" t="s">
        <v>256</v>
      </c>
    </row>
    <row r="24" spans="2:5" ht="30" customHeight="1">
      <c r="B24" s="59">
        <v>35</v>
      </c>
      <c r="C24" s="59" t="s">
        <v>257</v>
      </c>
    </row>
    <row r="25" spans="2:5" ht="30" customHeight="1">
      <c r="B25" s="59">
        <v>36</v>
      </c>
      <c r="C25" s="59" t="s">
        <v>258</v>
      </c>
    </row>
    <row r="26" spans="2:5" ht="30" customHeight="1">
      <c r="B26" s="59">
        <v>37</v>
      </c>
      <c r="C26" s="59" t="s">
        <v>259</v>
      </c>
    </row>
    <row r="27" spans="2:5" ht="30" customHeight="1">
      <c r="B27" s="59">
        <v>38</v>
      </c>
      <c r="C27" s="59" t="s">
        <v>260</v>
      </c>
    </row>
    <row r="28" spans="2:5" ht="30" customHeight="1">
      <c r="B28" s="59">
        <v>39</v>
      </c>
      <c r="C28" s="59" t="s">
        <v>261</v>
      </c>
    </row>
    <row r="29" spans="2:5" ht="30" customHeight="1">
      <c r="B29" s="59">
        <v>41</v>
      </c>
      <c r="C29" s="59" t="s">
        <v>262</v>
      </c>
    </row>
    <row r="30" spans="2:5" ht="30" customHeight="1">
      <c r="B30" s="59">
        <v>43</v>
      </c>
      <c r="C30" s="59" t="s">
        <v>263</v>
      </c>
    </row>
    <row r="31" spans="2:5" ht="30" customHeight="1">
      <c r="B31" s="59">
        <v>44</v>
      </c>
      <c r="C31" s="59" t="s">
        <v>264</v>
      </c>
    </row>
    <row r="32" spans="2:5" ht="30" customHeight="1">
      <c r="B32" s="59">
        <v>46</v>
      </c>
      <c r="C32" s="59" t="s">
        <v>265</v>
      </c>
    </row>
    <row r="33" spans="2:3" ht="30" customHeight="1">
      <c r="B33" s="59">
        <v>51</v>
      </c>
      <c r="C33" s="59" t="s">
        <v>266</v>
      </c>
    </row>
    <row r="34" spans="2:3" ht="30" customHeight="1">
      <c r="B34" s="59">
        <v>52</v>
      </c>
      <c r="C34" s="59" t="s">
        <v>267</v>
      </c>
    </row>
    <row r="35" spans="2:3" ht="30" customHeight="1">
      <c r="B35" s="59">
        <v>53</v>
      </c>
      <c r="C35" s="59" t="s">
        <v>268</v>
      </c>
    </row>
    <row r="36" spans="2:3" ht="30" customHeight="1">
      <c r="B36" s="59">
        <v>54</v>
      </c>
      <c r="C36" s="59" t="s">
        <v>269</v>
      </c>
    </row>
    <row r="37" spans="2:3" ht="30" customHeight="1">
      <c r="B37" s="59">
        <v>55</v>
      </c>
      <c r="C37" s="59" t="s">
        <v>270</v>
      </c>
    </row>
    <row r="38" spans="2:3" ht="30" customHeight="1">
      <c r="B38" s="59">
        <v>62</v>
      </c>
      <c r="C38" s="59" t="s">
        <v>271</v>
      </c>
    </row>
    <row r="39" spans="2:3" ht="30" customHeight="1">
      <c r="B39" s="59">
        <v>63</v>
      </c>
      <c r="C39" s="59" t="s">
        <v>272</v>
      </c>
    </row>
    <row r="40" spans="2:3" ht="30" customHeight="1">
      <c r="B40" s="59">
        <v>64</v>
      </c>
      <c r="C40" s="59" t="s">
        <v>273</v>
      </c>
    </row>
    <row r="41" spans="2:3" ht="30" customHeight="1">
      <c r="B41" s="59">
        <v>66</v>
      </c>
      <c r="C41" s="59" t="s">
        <v>274</v>
      </c>
    </row>
    <row r="42" spans="2:3" ht="30" customHeight="1">
      <c r="B42" s="59">
        <v>67</v>
      </c>
      <c r="C42" s="59" t="s">
        <v>275</v>
      </c>
    </row>
    <row r="43" spans="2:3" ht="30" customHeight="1">
      <c r="B43" s="59">
        <v>68</v>
      </c>
      <c r="C43" s="59" t="s">
        <v>276</v>
      </c>
    </row>
    <row r="44" spans="2:3" ht="30" customHeight="1">
      <c r="B44" s="59">
        <v>69</v>
      </c>
      <c r="C44" s="59" t="s">
        <v>277</v>
      </c>
    </row>
    <row r="45" spans="2:3" ht="30" customHeight="1">
      <c r="B45" s="59">
        <v>71</v>
      </c>
      <c r="C45" s="59" t="s">
        <v>278</v>
      </c>
    </row>
    <row r="46" spans="2:3" ht="30" customHeight="1">
      <c r="B46" s="59">
        <v>72</v>
      </c>
      <c r="C46" s="59" t="s">
        <v>279</v>
      </c>
    </row>
    <row r="47" spans="2:3" ht="30" customHeight="1">
      <c r="B47" s="59">
        <v>73</v>
      </c>
      <c r="C47" s="59" t="s">
        <v>280</v>
      </c>
    </row>
    <row r="48" spans="2:3" ht="30" customHeight="1">
      <c r="B48" s="59">
        <v>74</v>
      </c>
      <c r="C48" s="59" t="s">
        <v>281</v>
      </c>
    </row>
    <row r="49" spans="2:3" ht="30" customHeight="1">
      <c r="B49" s="59">
        <v>75</v>
      </c>
      <c r="C49" s="59" t="s">
        <v>282</v>
      </c>
    </row>
    <row r="50" spans="2:3" ht="30" customHeight="1">
      <c r="B50" s="59">
        <v>76</v>
      </c>
      <c r="C50" s="59" t="s">
        <v>283</v>
      </c>
    </row>
    <row r="51" spans="2:3" ht="30" customHeight="1">
      <c r="B51" s="59">
        <v>77</v>
      </c>
      <c r="C51" s="59" t="s">
        <v>284</v>
      </c>
    </row>
    <row r="52" spans="2:3" ht="30" customHeight="1">
      <c r="B52" s="59">
        <v>78</v>
      </c>
      <c r="C52" s="59" t="s">
        <v>285</v>
      </c>
    </row>
    <row r="53" spans="2:3" ht="30" customHeight="1">
      <c r="B53" s="59">
        <v>79</v>
      </c>
      <c r="C53" s="59" t="s">
        <v>286</v>
      </c>
    </row>
    <row r="54" spans="2:3" ht="30" customHeight="1">
      <c r="B54" s="59">
        <v>99</v>
      </c>
      <c r="C54" s="59" t="s">
        <v>287</v>
      </c>
    </row>
    <row r="55" spans="2:3" ht="30" customHeight="1">
      <c r="B55" s="59">
        <v>99</v>
      </c>
      <c r="C55" s="59" t="s">
        <v>288</v>
      </c>
    </row>
  </sheetData>
  <autoFilter ref="B2:C53" xr:uid="{00000000-0009-0000-0000-000008000000}"/>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7"/>
  <sheetViews>
    <sheetView topLeftCell="A2" zoomScaleNormal="100" workbookViewId="0">
      <selection sqref="A1:XFD1048576"/>
    </sheetView>
  </sheetViews>
  <sheetFormatPr defaultRowHeight="18"/>
  <cols>
    <col min="1" max="1" width="13.09765625" style="73" customWidth="1"/>
    <col min="3" max="3" width="75" bestFit="1" customWidth="1"/>
    <col min="6" max="6" width="14.5" customWidth="1"/>
  </cols>
  <sheetData>
    <row r="1" spans="1:16">
      <c r="A1" s="48" t="s">
        <v>302</v>
      </c>
      <c r="B1" t="s">
        <v>137</v>
      </c>
      <c r="C1" s="48" t="s">
        <v>1</v>
      </c>
      <c r="D1" t="s">
        <v>178</v>
      </c>
      <c r="E1" t="s">
        <v>177</v>
      </c>
      <c r="F1" t="s">
        <v>150</v>
      </c>
      <c r="G1" t="s">
        <v>303</v>
      </c>
      <c r="P1" s="69" t="s">
        <v>304</v>
      </c>
    </row>
    <row r="2" spans="1:16">
      <c r="A2" s="48" t="s">
        <v>305</v>
      </c>
      <c r="B2" t="s">
        <v>8</v>
      </c>
      <c r="C2" s="48" t="s">
        <v>106</v>
      </c>
      <c r="D2" s="48" t="s">
        <v>306</v>
      </c>
      <c r="E2" s="48" t="s">
        <v>306</v>
      </c>
      <c r="F2" s="48" t="s">
        <v>307</v>
      </c>
      <c r="G2" t="s">
        <v>308</v>
      </c>
      <c r="M2" t="s">
        <v>155</v>
      </c>
      <c r="P2" s="70" t="s">
        <v>198</v>
      </c>
    </row>
    <row r="3" spans="1:16">
      <c r="A3" s="48" t="s">
        <v>309</v>
      </c>
      <c r="B3" t="s">
        <v>310</v>
      </c>
      <c r="C3" s="48" t="s">
        <v>107</v>
      </c>
      <c r="D3" s="48" t="s">
        <v>311</v>
      </c>
      <c r="E3" s="48" t="s">
        <v>311</v>
      </c>
      <c r="F3" s="48" t="s">
        <v>312</v>
      </c>
      <c r="G3" s="48" t="s">
        <v>157</v>
      </c>
      <c r="M3" t="s">
        <v>156</v>
      </c>
    </row>
    <row r="4" spans="1:16">
      <c r="A4" s="48" t="s">
        <v>313</v>
      </c>
      <c r="C4" s="48" t="s">
        <v>108</v>
      </c>
      <c r="D4" s="48" t="s">
        <v>314</v>
      </c>
      <c r="E4" s="48" t="s">
        <v>314</v>
      </c>
      <c r="F4" s="48" t="s">
        <v>151</v>
      </c>
      <c r="I4" t="s">
        <v>192</v>
      </c>
    </row>
    <row r="5" spans="1:16">
      <c r="A5" s="48" t="s">
        <v>315</v>
      </c>
      <c r="B5" t="s">
        <v>138</v>
      </c>
      <c r="C5" s="48" t="s">
        <v>109</v>
      </c>
      <c r="D5" s="48" t="s">
        <v>316</v>
      </c>
      <c r="E5" s="48" t="s">
        <v>317</v>
      </c>
      <c r="F5" s="48"/>
      <c r="I5" t="s">
        <v>193</v>
      </c>
    </row>
    <row r="6" spans="1:16">
      <c r="A6" s="48" t="s">
        <v>318</v>
      </c>
      <c r="B6" t="s">
        <v>8</v>
      </c>
      <c r="C6" s="48" t="s">
        <v>110</v>
      </c>
      <c r="E6" s="48" t="s">
        <v>319</v>
      </c>
      <c r="G6" s="48" t="s">
        <v>320</v>
      </c>
      <c r="N6" t="s">
        <v>139</v>
      </c>
    </row>
    <row r="7" spans="1:16">
      <c r="A7" s="48" t="s">
        <v>321</v>
      </c>
      <c r="B7" t="s">
        <v>310</v>
      </c>
      <c r="C7" s="48" t="s">
        <v>111</v>
      </c>
      <c r="E7" s="48" t="s">
        <v>322</v>
      </c>
      <c r="G7" s="48" t="s">
        <v>323</v>
      </c>
      <c r="N7" t="s">
        <v>140</v>
      </c>
    </row>
    <row r="8" spans="1:16">
      <c r="A8" s="48" t="s">
        <v>324</v>
      </c>
      <c r="C8" s="48" t="s">
        <v>112</v>
      </c>
      <c r="E8" s="48" t="s">
        <v>325</v>
      </c>
      <c r="N8" t="s">
        <v>141</v>
      </c>
    </row>
    <row r="9" spans="1:16">
      <c r="A9" s="48" t="s">
        <v>326</v>
      </c>
      <c r="C9" s="48" t="s">
        <v>113</v>
      </c>
      <c r="E9" s="48" t="s">
        <v>327</v>
      </c>
      <c r="G9" t="s">
        <v>328</v>
      </c>
      <c r="N9" t="s">
        <v>142</v>
      </c>
    </row>
    <row r="10" spans="1:16">
      <c r="A10" s="48" t="s">
        <v>329</v>
      </c>
      <c r="C10" s="48" t="s">
        <v>330</v>
      </c>
      <c r="E10" s="48" t="s">
        <v>331</v>
      </c>
      <c r="N10" t="s">
        <v>143</v>
      </c>
    </row>
    <row r="11" spans="1:16">
      <c r="A11" s="48" t="s">
        <v>332</v>
      </c>
      <c r="C11" s="48" t="s">
        <v>114</v>
      </c>
      <c r="E11" s="48" t="s">
        <v>333</v>
      </c>
      <c r="N11" t="s">
        <v>144</v>
      </c>
    </row>
    <row r="12" spans="1:16">
      <c r="A12" s="48" t="s">
        <v>334</v>
      </c>
      <c r="C12" s="48" t="s">
        <v>115</v>
      </c>
      <c r="E12" s="48" t="s">
        <v>335</v>
      </c>
      <c r="N12" t="s">
        <v>145</v>
      </c>
    </row>
    <row r="13" spans="1:16">
      <c r="A13" s="48" t="s">
        <v>336</v>
      </c>
      <c r="C13" s="48" t="s">
        <v>116</v>
      </c>
      <c r="N13" t="s">
        <v>146</v>
      </c>
    </row>
    <row r="14" spans="1:16">
      <c r="A14" s="48" t="s">
        <v>337</v>
      </c>
      <c r="C14" s="71" t="s">
        <v>338</v>
      </c>
      <c r="N14" t="s">
        <v>147</v>
      </c>
    </row>
    <row r="15" spans="1:16">
      <c r="A15" s="48" t="s">
        <v>339</v>
      </c>
      <c r="C15" s="71" t="s">
        <v>340</v>
      </c>
      <c r="N15" t="s">
        <v>148</v>
      </c>
    </row>
    <row r="16" spans="1:16">
      <c r="A16" s="48" t="s">
        <v>341</v>
      </c>
      <c r="C16" s="71" t="s">
        <v>117</v>
      </c>
      <c r="N16" t="s">
        <v>149</v>
      </c>
    </row>
    <row r="17" spans="1:10">
      <c r="A17" s="48" t="s">
        <v>342</v>
      </c>
      <c r="C17" s="71" t="s">
        <v>118</v>
      </c>
    </row>
    <row r="18" spans="1:10">
      <c r="A18" s="48" t="s">
        <v>343</v>
      </c>
      <c r="C18" s="71" t="s">
        <v>344</v>
      </c>
      <c r="J18" t="s">
        <v>152</v>
      </c>
    </row>
    <row r="19" spans="1:10">
      <c r="A19" s="48" t="s">
        <v>345</v>
      </c>
      <c r="C19" s="71" t="s">
        <v>119</v>
      </c>
      <c r="J19" t="s">
        <v>153</v>
      </c>
    </row>
    <row r="20" spans="1:10">
      <c r="A20" s="48" t="s">
        <v>346</v>
      </c>
      <c r="C20" s="71" t="s">
        <v>120</v>
      </c>
      <c r="J20" t="s">
        <v>154</v>
      </c>
    </row>
    <row r="21" spans="1:10">
      <c r="A21" s="48" t="s">
        <v>347</v>
      </c>
      <c r="C21" s="71" t="s">
        <v>121</v>
      </c>
    </row>
    <row r="22" spans="1:10">
      <c r="A22" s="48" t="s">
        <v>348</v>
      </c>
      <c r="C22" s="71" t="s">
        <v>349</v>
      </c>
    </row>
    <row r="23" spans="1:10">
      <c r="A23" s="48" t="s">
        <v>350</v>
      </c>
      <c r="C23" s="71" t="s">
        <v>351</v>
      </c>
    </row>
    <row r="24" spans="1:10">
      <c r="A24" s="48" t="s">
        <v>352</v>
      </c>
      <c r="C24" s="71" t="s">
        <v>122</v>
      </c>
    </row>
    <row r="25" spans="1:10">
      <c r="A25" s="48" t="s">
        <v>353</v>
      </c>
      <c r="C25" s="71" t="s">
        <v>354</v>
      </c>
    </row>
    <row r="26" spans="1:10">
      <c r="A26" s="48" t="s">
        <v>355</v>
      </c>
      <c r="C26" s="71" t="s">
        <v>356</v>
      </c>
    </row>
    <row r="27" spans="1:10">
      <c r="A27" s="48" t="s">
        <v>357</v>
      </c>
      <c r="C27" s="71" t="s">
        <v>123</v>
      </c>
    </row>
    <row r="28" spans="1:10">
      <c r="A28" s="48" t="s">
        <v>358</v>
      </c>
      <c r="C28" s="71" t="s">
        <v>124</v>
      </c>
    </row>
    <row r="29" spans="1:10">
      <c r="A29" s="48" t="s">
        <v>359</v>
      </c>
      <c r="C29" s="71" t="s">
        <v>125</v>
      </c>
    </row>
    <row r="30" spans="1:10">
      <c r="A30" s="48" t="s">
        <v>360</v>
      </c>
      <c r="C30" s="71" t="s">
        <v>361</v>
      </c>
    </row>
    <row r="31" spans="1:10">
      <c r="A31" s="48" t="s">
        <v>362</v>
      </c>
      <c r="C31" s="48" t="s">
        <v>126</v>
      </c>
    </row>
    <row r="32" spans="1:10">
      <c r="A32" s="48" t="s">
        <v>363</v>
      </c>
      <c r="C32" s="48" t="s">
        <v>127</v>
      </c>
    </row>
    <row r="33" spans="1:3">
      <c r="A33" s="48" t="s">
        <v>364</v>
      </c>
      <c r="C33" s="48" t="s">
        <v>128</v>
      </c>
    </row>
    <row r="34" spans="1:3">
      <c r="A34" s="48" t="s">
        <v>365</v>
      </c>
      <c r="C34" s="48" t="s">
        <v>129</v>
      </c>
    </row>
    <row r="35" spans="1:3">
      <c r="A35" s="48" t="s">
        <v>366</v>
      </c>
      <c r="C35" s="48" t="s">
        <v>130</v>
      </c>
    </row>
    <row r="36" spans="1:3">
      <c r="A36" s="48" t="s">
        <v>367</v>
      </c>
      <c r="C36" s="48" t="s">
        <v>131</v>
      </c>
    </row>
    <row r="37" spans="1:3">
      <c r="A37" s="48" t="s">
        <v>368</v>
      </c>
      <c r="C37" s="48" t="s">
        <v>132</v>
      </c>
    </row>
    <row r="38" spans="1:3">
      <c r="A38" s="48" t="s">
        <v>369</v>
      </c>
      <c r="C38" s="48" t="s">
        <v>133</v>
      </c>
    </row>
    <row r="39" spans="1:3">
      <c r="A39" s="48" t="s">
        <v>370</v>
      </c>
      <c r="C39" s="48" t="s">
        <v>134</v>
      </c>
    </row>
    <row r="40" spans="1:3">
      <c r="A40" s="48" t="s">
        <v>371</v>
      </c>
      <c r="C40" s="48" t="s">
        <v>135</v>
      </c>
    </row>
    <row r="41" spans="1:3">
      <c r="A41" s="48" t="s">
        <v>372</v>
      </c>
      <c r="C41" s="48" t="s">
        <v>136</v>
      </c>
    </row>
    <row r="42" spans="1:3">
      <c r="A42" s="48" t="s">
        <v>373</v>
      </c>
      <c r="C42" s="72" t="s">
        <v>374</v>
      </c>
    </row>
    <row r="43" spans="1:3">
      <c r="A43" s="48" t="s">
        <v>375</v>
      </c>
      <c r="C43" s="72" t="s">
        <v>376</v>
      </c>
    </row>
    <row r="44" spans="1:3">
      <c r="A44" s="48" t="s">
        <v>377</v>
      </c>
      <c r="C44" s="72" t="s">
        <v>378</v>
      </c>
    </row>
    <row r="45" spans="1:3">
      <c r="A45" s="48" t="s">
        <v>379</v>
      </c>
      <c r="C45" s="72" t="s">
        <v>380</v>
      </c>
    </row>
    <row r="46" spans="1:3">
      <c r="A46" s="48" t="s">
        <v>381</v>
      </c>
      <c r="C46" s="72" t="s">
        <v>382</v>
      </c>
    </row>
    <row r="47" spans="1:3">
      <c r="A47" s="48" t="s">
        <v>383</v>
      </c>
      <c r="C47" s="72" t="s">
        <v>384</v>
      </c>
    </row>
    <row r="48" spans="1:3">
      <c r="A48" s="48" t="s">
        <v>385</v>
      </c>
      <c r="C48" s="72" t="s">
        <v>386</v>
      </c>
    </row>
    <row r="49" spans="3:3">
      <c r="C49" s="72" t="s">
        <v>387</v>
      </c>
    </row>
    <row r="50" spans="3:3">
      <c r="C50" s="72" t="s">
        <v>388</v>
      </c>
    </row>
    <row r="51" spans="3:3">
      <c r="C51" s="72" t="s">
        <v>389</v>
      </c>
    </row>
    <row r="52" spans="3:3">
      <c r="C52" s="72" t="s">
        <v>390</v>
      </c>
    </row>
    <row r="53" spans="3:3">
      <c r="C53" s="72" t="s">
        <v>391</v>
      </c>
    </row>
    <row r="54" spans="3:3">
      <c r="C54" s="72" t="s">
        <v>392</v>
      </c>
    </row>
    <row r="55" spans="3:3">
      <c r="C55" s="72" t="s">
        <v>393</v>
      </c>
    </row>
    <row r="56" spans="3:3">
      <c r="C56" s="72" t="s">
        <v>394</v>
      </c>
    </row>
    <row r="57" spans="3:3">
      <c r="C57" s="72" t="s">
        <v>395</v>
      </c>
    </row>
    <row r="58" spans="3:3">
      <c r="C58" s="72" t="s">
        <v>396</v>
      </c>
    </row>
    <row r="59" spans="3:3">
      <c r="C59" s="72" t="s">
        <v>397</v>
      </c>
    </row>
    <row r="60" spans="3:3">
      <c r="C60" s="72" t="s">
        <v>398</v>
      </c>
    </row>
    <row r="61" spans="3:3">
      <c r="C61" s="72" t="s">
        <v>399</v>
      </c>
    </row>
    <row r="62" spans="3:3">
      <c r="C62" s="72" t="s">
        <v>400</v>
      </c>
    </row>
    <row r="63" spans="3:3">
      <c r="C63" s="72" t="s">
        <v>401</v>
      </c>
    </row>
    <row r="64" spans="3:3">
      <c r="C64" s="72" t="s">
        <v>402</v>
      </c>
    </row>
    <row r="65" spans="3:3">
      <c r="C65" s="72" t="s">
        <v>403</v>
      </c>
    </row>
    <row r="66" spans="3:3">
      <c r="C66" s="72" t="s">
        <v>404</v>
      </c>
    </row>
    <row r="67" spans="3:3">
      <c r="C67" s="72" t="s">
        <v>405</v>
      </c>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CC257-0001-45FF-867D-51577859C723}">
  <sheetPr>
    <pageSetUpPr fitToPage="1"/>
  </sheetPr>
  <dimension ref="B1:AQ6"/>
  <sheetViews>
    <sheetView workbookViewId="0">
      <selection activeCell="T5" sqref="T5"/>
    </sheetView>
  </sheetViews>
  <sheetFormatPr defaultColWidth="3.69921875" defaultRowHeight="19.95" customHeight="1"/>
  <cols>
    <col min="1" max="20" width="3.69921875" style="199"/>
    <col min="21" max="21" width="3.69921875" style="200"/>
    <col min="22" max="23" width="3.296875" style="200" customWidth="1"/>
    <col min="24" max="42" width="3.69921875" style="200"/>
    <col min="43" max="16384" width="3.69921875" style="199"/>
  </cols>
  <sheetData>
    <row r="1" spans="2:43" ht="19.95" customHeight="1" thickBot="1"/>
    <row r="2" spans="2:43" ht="30.6" customHeight="1">
      <c r="B2" s="624" t="s">
        <v>172</v>
      </c>
      <c r="C2" s="615" t="s">
        <v>173</v>
      </c>
      <c r="D2" s="615" t="s">
        <v>174</v>
      </c>
      <c r="E2" s="615" t="s">
        <v>175</v>
      </c>
      <c r="F2" s="615" t="s">
        <v>19</v>
      </c>
      <c r="G2" s="615" t="s">
        <v>2</v>
      </c>
      <c r="H2" s="615" t="s">
        <v>176</v>
      </c>
      <c r="I2" s="615" t="s">
        <v>178</v>
      </c>
      <c r="J2" s="615" t="s">
        <v>179</v>
      </c>
      <c r="K2" s="615" t="s">
        <v>185</v>
      </c>
      <c r="L2" s="615" t="s">
        <v>3</v>
      </c>
      <c r="M2" s="615" t="s">
        <v>180</v>
      </c>
      <c r="N2" s="619"/>
      <c r="O2" s="620"/>
      <c r="P2" s="620"/>
      <c r="Q2" s="620"/>
      <c r="R2" s="620"/>
      <c r="S2" s="620"/>
      <c r="T2" s="621"/>
      <c r="U2" s="622" t="s">
        <v>181</v>
      </c>
      <c r="V2" s="622"/>
      <c r="W2" s="622"/>
      <c r="X2" s="622"/>
      <c r="Y2" s="622" t="s">
        <v>187</v>
      </c>
      <c r="Z2" s="622"/>
      <c r="AA2" s="622"/>
      <c r="AB2" s="622"/>
      <c r="AC2" s="622"/>
      <c r="AD2" s="622"/>
      <c r="AE2" s="622" t="s">
        <v>188</v>
      </c>
      <c r="AF2" s="622"/>
      <c r="AG2" s="622"/>
      <c r="AH2" s="622"/>
      <c r="AI2" s="622"/>
      <c r="AJ2" s="622"/>
      <c r="AK2" s="619" t="s">
        <v>189</v>
      </c>
      <c r="AL2" s="620"/>
      <c r="AM2" s="620"/>
      <c r="AN2" s="620"/>
      <c r="AO2" s="620"/>
      <c r="AP2" s="623"/>
      <c r="AQ2" s="617" t="s">
        <v>571</v>
      </c>
    </row>
    <row r="3" spans="2:43" ht="100.2" customHeight="1" thickBot="1">
      <c r="B3" s="625"/>
      <c r="C3" s="616"/>
      <c r="D3" s="616"/>
      <c r="E3" s="616"/>
      <c r="F3" s="616"/>
      <c r="G3" s="616"/>
      <c r="H3" s="616"/>
      <c r="I3" s="616"/>
      <c r="J3" s="616"/>
      <c r="K3" s="616"/>
      <c r="L3" s="616"/>
      <c r="M3" s="616"/>
      <c r="N3" s="203" t="s">
        <v>566</v>
      </c>
      <c r="O3" s="203" t="s">
        <v>567</v>
      </c>
      <c r="P3" s="203" t="s">
        <v>568</v>
      </c>
      <c r="Q3" s="203" t="s">
        <v>182</v>
      </c>
      <c r="R3" s="203" t="s">
        <v>569</v>
      </c>
      <c r="S3" s="203" t="s">
        <v>572</v>
      </c>
      <c r="T3" s="203" t="s">
        <v>573</v>
      </c>
      <c r="U3" s="201" t="s">
        <v>566</v>
      </c>
      <c r="V3" s="201" t="s">
        <v>567</v>
      </c>
      <c r="W3" s="201" t="s">
        <v>568</v>
      </c>
      <c r="X3" s="201" t="s">
        <v>182</v>
      </c>
      <c r="Y3" s="201" t="s">
        <v>186</v>
      </c>
      <c r="Z3" s="201" t="s">
        <v>182</v>
      </c>
      <c r="AA3" s="201" t="s">
        <v>569</v>
      </c>
      <c r="AB3" s="201" t="s">
        <v>565</v>
      </c>
      <c r="AC3" s="201" t="s">
        <v>183</v>
      </c>
      <c r="AD3" s="201" t="s">
        <v>21</v>
      </c>
      <c r="AE3" s="201" t="s">
        <v>186</v>
      </c>
      <c r="AF3" s="201" t="s">
        <v>182</v>
      </c>
      <c r="AG3" s="201" t="s">
        <v>569</v>
      </c>
      <c r="AH3" s="201" t="s">
        <v>565</v>
      </c>
      <c r="AI3" s="201" t="s">
        <v>183</v>
      </c>
      <c r="AJ3" s="201" t="s">
        <v>21</v>
      </c>
      <c r="AK3" s="201" t="s">
        <v>186</v>
      </c>
      <c r="AL3" s="201" t="s">
        <v>182</v>
      </c>
      <c r="AM3" s="201" t="s">
        <v>569</v>
      </c>
      <c r="AN3" s="201" t="s">
        <v>565</v>
      </c>
      <c r="AO3" s="201" t="s">
        <v>183</v>
      </c>
      <c r="AP3" s="202" t="s">
        <v>21</v>
      </c>
      <c r="AQ3" s="618"/>
    </row>
    <row r="4" spans="2:43" ht="52.2" customHeight="1" thickBot="1">
      <c r="B4" s="204">
        <f>'１_基本情報'!F11</f>
        <v>0</v>
      </c>
      <c r="C4" s="205">
        <f>'１_基本情報'!F12</f>
        <v>0</v>
      </c>
      <c r="D4" s="205">
        <f>'１_基本情報'!F13</f>
        <v>0</v>
      </c>
      <c r="E4" s="205">
        <f>'１_基本情報'!F14</f>
        <v>0</v>
      </c>
      <c r="F4" s="205">
        <f>'１_基本情報'!F15</f>
        <v>0</v>
      </c>
      <c r="G4" s="205">
        <f>'１_基本情報'!F16</f>
        <v>0</v>
      </c>
      <c r="H4" s="206">
        <f>'１_基本情報'!F17</f>
        <v>0</v>
      </c>
      <c r="I4" s="206">
        <f>'１_基本情報'!F18</f>
        <v>0</v>
      </c>
      <c r="J4" s="205">
        <f>'１_基本情報'!F19</f>
        <v>0</v>
      </c>
      <c r="K4" s="205">
        <f>'１_基本情報'!F20</f>
        <v>0</v>
      </c>
      <c r="L4" s="205">
        <f>'１_基本情報'!F21</f>
        <v>0</v>
      </c>
      <c r="M4" s="205">
        <f>'１_基本情報'!F22</f>
        <v>0</v>
      </c>
      <c r="N4" s="205">
        <f>'４_計画書（介護テクノロジー）'!E7</f>
        <v>0</v>
      </c>
      <c r="O4" s="205">
        <f>'４_計画書（介護テクノロジー）'!I7</f>
        <v>0</v>
      </c>
      <c r="P4" s="205">
        <f>'４_計画書（介護テクノロジー）'!M7</f>
        <v>0</v>
      </c>
      <c r="Q4" s="205">
        <f>'6_計画書（道が認める機器）'!E5</f>
        <v>0</v>
      </c>
      <c r="R4" s="205">
        <f>'５_計画書（介護業務支援（介護ソフト））'!E5</f>
        <v>0</v>
      </c>
      <c r="S4" s="205">
        <f>'7_計画書（パッケージ型）'!E7</f>
        <v>0</v>
      </c>
      <c r="T4" s="205">
        <f>'7_計画書（パッケージ型）'!K7</f>
        <v>0</v>
      </c>
      <c r="U4" s="208">
        <f>'４_計画書（介護テクノロジー）'!E9</f>
        <v>0</v>
      </c>
      <c r="V4" s="208">
        <f>'４_計画書（介護テクノロジー）'!I9</f>
        <v>0</v>
      </c>
      <c r="W4" s="208">
        <f>'４_計画書（介護テクノロジー）'!M9</f>
        <v>0</v>
      </c>
      <c r="X4" s="208">
        <f>'6_計画書（道が認める機器）'!E7</f>
        <v>0</v>
      </c>
      <c r="Y4" s="209">
        <f>'４_計画書（介護テクノロジー）'!J35</f>
        <v>0</v>
      </c>
      <c r="Z4" s="209">
        <f>'6_計画書（道が認める機器）'!J25</f>
        <v>0</v>
      </c>
      <c r="AA4" s="209">
        <f>'５_計画書（介護業務支援（介護ソフト））'!J29</f>
        <v>0</v>
      </c>
      <c r="AB4" s="209">
        <f>'7_計画書（パッケージ型）'!J31</f>
        <v>0</v>
      </c>
      <c r="AC4" s="209">
        <f>'８_計画書（業務改善支援）'!J14</f>
        <v>0</v>
      </c>
      <c r="AD4" s="209">
        <f>SUM(Y4:AC4)</f>
        <v>0</v>
      </c>
      <c r="AE4" s="209">
        <f>'４_計画書（介護テクノロジー）'!M35</f>
        <v>0</v>
      </c>
      <c r="AF4" s="209">
        <f>'6_計画書（道が認める機器）'!M25</f>
        <v>0</v>
      </c>
      <c r="AG4" s="209">
        <f>'５_計画書（介護業務支援（介護ソフト））'!M29</f>
        <v>0</v>
      </c>
      <c r="AH4" s="209">
        <f>'7_計画書（パッケージ型）'!M31</f>
        <v>0</v>
      </c>
      <c r="AI4" s="209">
        <f>'８_計画書（業務改善支援）'!M14</f>
        <v>0</v>
      </c>
      <c r="AJ4" s="209">
        <f>SUM(AE4:AI4)</f>
        <v>0</v>
      </c>
      <c r="AK4" s="209">
        <f>'４_計画書（介護テクノロジー）'!S35</f>
        <v>0</v>
      </c>
      <c r="AL4" s="209">
        <f>'6_計画書（道が認める機器）'!S25</f>
        <v>0</v>
      </c>
      <c r="AM4" s="209">
        <f>'５_計画書（介護業務支援（介護ソフト））'!S31</f>
        <v>0</v>
      </c>
      <c r="AN4" s="209">
        <f>'7_計画書（パッケージ型）'!S31</f>
        <v>0</v>
      </c>
      <c r="AO4" s="209">
        <f>'８_計画書（業務改善支援）'!S14</f>
        <v>0</v>
      </c>
      <c r="AP4" s="210">
        <f>SUM(AK4:AO4)</f>
        <v>0</v>
      </c>
      <c r="AQ4" s="211" t="str">
        <f>'１_基本情報'!F23</f>
        <v>令和〇年〇月〇日</v>
      </c>
    </row>
    <row r="5" spans="2:43" ht="46.2" customHeight="1"/>
    <row r="6" spans="2:43" ht="46.2" customHeight="1"/>
  </sheetData>
  <mergeCells count="18">
    <mergeCell ref="B2:B3"/>
    <mergeCell ref="C2:C3"/>
    <mergeCell ref="D2:D3"/>
    <mergeCell ref="E2:E3"/>
    <mergeCell ref="F2:F3"/>
    <mergeCell ref="L2:L3"/>
    <mergeCell ref="M2:M3"/>
    <mergeCell ref="AQ2:AQ3"/>
    <mergeCell ref="N2:T2"/>
    <mergeCell ref="G2:G3"/>
    <mergeCell ref="H2:H3"/>
    <mergeCell ref="I2:I3"/>
    <mergeCell ref="J2:J3"/>
    <mergeCell ref="K2:K3"/>
    <mergeCell ref="U2:X2"/>
    <mergeCell ref="Y2:AD2"/>
    <mergeCell ref="AE2:AJ2"/>
    <mergeCell ref="AK2:AP2"/>
  </mergeCells>
  <phoneticPr fontId="1"/>
  <pageMargins left="0.7" right="0.7" top="0.75" bottom="0.75" header="0.3" footer="0.3"/>
  <pageSetup paperSize="9"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70"/>
  <sheetViews>
    <sheetView showGridLines="0" view="pageBreakPreview" zoomScaleNormal="100" zoomScaleSheetLayoutView="100" workbookViewId="0">
      <selection activeCell="B5" sqref="B5"/>
    </sheetView>
  </sheetViews>
  <sheetFormatPr defaultColWidth="8.69921875" defaultRowHeight="14.4"/>
  <cols>
    <col min="1" max="1" width="8.69921875" style="31"/>
    <col min="2" max="2" width="30.69921875" style="31" customWidth="1"/>
    <col min="3" max="3" width="4.8984375" style="31" customWidth="1"/>
    <col min="4" max="4" width="33.8984375" style="31" customWidth="1"/>
    <col min="5" max="5" width="4.8984375" style="31" customWidth="1"/>
    <col min="6" max="6" width="33.8984375" style="31" customWidth="1"/>
    <col min="7" max="16384" width="8.69921875" style="31"/>
  </cols>
  <sheetData>
    <row r="1" spans="1:6" ht="16.2">
      <c r="A1" s="47"/>
      <c r="B1" s="44" t="s">
        <v>105</v>
      </c>
      <c r="C1" s="43"/>
      <c r="D1" s="42"/>
      <c r="E1" s="38"/>
    </row>
    <row r="2" spans="1:6" ht="16.2">
      <c r="A2" s="46"/>
      <c r="B2" s="44" t="s">
        <v>104</v>
      </c>
      <c r="C2" s="43"/>
      <c r="D2" s="42"/>
      <c r="E2" s="38"/>
    </row>
    <row r="3" spans="1:6" ht="16.2">
      <c r="A3" s="45"/>
      <c r="B3" s="44" t="s">
        <v>103</v>
      </c>
      <c r="C3" s="43"/>
      <c r="D3" s="42"/>
      <c r="E3" s="38"/>
    </row>
    <row r="4" spans="1:6" ht="22.5" customHeight="1">
      <c r="A4" s="41" t="s">
        <v>291</v>
      </c>
      <c r="B4" s="38"/>
      <c r="C4" s="38"/>
      <c r="E4" s="38"/>
    </row>
    <row r="5" spans="1:6" ht="18" customHeight="1">
      <c r="A5" s="68" t="s">
        <v>406</v>
      </c>
      <c r="B5" s="40" t="s">
        <v>102</v>
      </c>
      <c r="C5" s="39"/>
      <c r="D5" s="55" t="s">
        <v>101</v>
      </c>
      <c r="E5" s="38"/>
    </row>
    <row r="6" spans="1:6" ht="10.5" customHeight="1">
      <c r="A6" s="38"/>
      <c r="B6" s="38"/>
      <c r="C6" s="38"/>
      <c r="E6" s="38"/>
    </row>
    <row r="7" spans="1:6">
      <c r="A7" s="266" t="s">
        <v>100</v>
      </c>
      <c r="B7" s="267"/>
      <c r="C7" s="267"/>
      <c r="D7" s="267"/>
      <c r="E7" s="56"/>
      <c r="F7" s="33"/>
    </row>
    <row r="8" spans="1:6" ht="9.75" customHeight="1">
      <c r="A8" s="32"/>
      <c r="B8" s="32"/>
      <c r="C8" s="32"/>
      <c r="D8" s="32"/>
      <c r="E8" s="32"/>
      <c r="F8" s="32"/>
    </row>
    <row r="9" spans="1:6">
      <c r="A9" s="36" t="s">
        <v>99</v>
      </c>
      <c r="B9" s="37" t="s">
        <v>2</v>
      </c>
      <c r="C9" s="268">
        <f>'１_基本情報'!F16</f>
        <v>0</v>
      </c>
      <c r="D9" s="269"/>
      <c r="E9" s="269"/>
      <c r="F9" s="270"/>
    </row>
    <row r="10" spans="1:6">
      <c r="A10" s="36" t="s">
        <v>98</v>
      </c>
      <c r="B10" s="37" t="s">
        <v>97</v>
      </c>
      <c r="C10" s="268">
        <f>'１_基本情報'!F11</f>
        <v>0</v>
      </c>
      <c r="D10" s="271"/>
      <c r="E10" s="271"/>
      <c r="F10" s="272"/>
    </row>
    <row r="11" spans="1:6">
      <c r="A11" s="36" t="s">
        <v>96</v>
      </c>
      <c r="B11" s="37" t="s">
        <v>95</v>
      </c>
      <c r="C11" s="273" t="s">
        <v>305</v>
      </c>
      <c r="D11" s="274"/>
      <c r="E11" s="274"/>
      <c r="F11" s="275"/>
    </row>
    <row r="12" spans="1:6">
      <c r="A12" s="36" t="s">
        <v>94</v>
      </c>
      <c r="B12" s="35" t="s">
        <v>93</v>
      </c>
      <c r="C12" s="268">
        <f>'１_基本情報'!F14</f>
        <v>0</v>
      </c>
      <c r="D12" s="271"/>
      <c r="E12" s="271"/>
      <c r="F12" s="272"/>
    </row>
    <row r="13" spans="1:6">
      <c r="A13" s="36" t="s">
        <v>92</v>
      </c>
      <c r="B13" s="35" t="s">
        <v>1</v>
      </c>
      <c r="C13" s="276">
        <f>'１_基本情報'!F15</f>
        <v>0</v>
      </c>
      <c r="D13" s="277"/>
      <c r="E13" s="277"/>
      <c r="F13" s="278"/>
    </row>
    <row r="14" spans="1:6">
      <c r="A14" s="36" t="s">
        <v>91</v>
      </c>
      <c r="B14" s="35" t="s">
        <v>90</v>
      </c>
      <c r="C14" s="279"/>
      <c r="D14" s="280"/>
      <c r="E14" s="280"/>
      <c r="F14" s="281"/>
    </row>
    <row r="15" spans="1:6">
      <c r="A15" s="36" t="s">
        <v>89</v>
      </c>
      <c r="B15" s="35" t="s">
        <v>88</v>
      </c>
      <c r="C15" s="279"/>
      <c r="D15" s="280"/>
      <c r="E15" s="280"/>
      <c r="F15" s="281"/>
    </row>
    <row r="16" spans="1:6" ht="9.75" customHeight="1">
      <c r="A16" s="34"/>
      <c r="B16" s="34"/>
      <c r="C16" s="34"/>
      <c r="D16" s="34"/>
      <c r="E16" s="34"/>
      <c r="F16" s="34"/>
    </row>
    <row r="17" spans="1:9">
      <c r="A17" s="266" t="s">
        <v>87</v>
      </c>
      <c r="B17" s="267"/>
      <c r="C17" s="267"/>
      <c r="D17" s="267"/>
      <c r="E17" s="56"/>
      <c r="F17" s="33"/>
    </row>
    <row r="18" spans="1:9" s="76" customFormat="1">
      <c r="A18" s="74" t="s">
        <v>86</v>
      </c>
      <c r="B18" s="74"/>
      <c r="C18" s="74"/>
      <c r="D18" s="74"/>
      <c r="E18" s="75"/>
      <c r="F18" s="75"/>
    </row>
    <row r="19" spans="1:9" s="76" customFormat="1">
      <c r="A19" s="74"/>
      <c r="B19" s="77" t="s">
        <v>54</v>
      </c>
      <c r="C19" s="78"/>
      <c r="D19" s="79" t="s">
        <v>85</v>
      </c>
      <c r="E19" s="78"/>
      <c r="F19" s="80" t="s">
        <v>84</v>
      </c>
    </row>
    <row r="20" spans="1:9" s="76" customFormat="1">
      <c r="A20" s="74"/>
      <c r="B20" s="81"/>
      <c r="C20" s="78"/>
      <c r="D20" s="79" t="s">
        <v>83</v>
      </c>
      <c r="E20" s="78"/>
      <c r="F20" s="80" t="s">
        <v>82</v>
      </c>
    </row>
    <row r="21" spans="1:9" s="76" customFormat="1">
      <c r="A21" s="74"/>
      <c r="B21" s="81"/>
      <c r="C21" s="78"/>
      <c r="D21" s="79" t="s">
        <v>81</v>
      </c>
      <c r="E21" s="78"/>
      <c r="F21" s="80" t="s">
        <v>80</v>
      </c>
    </row>
    <row r="22" spans="1:9" s="76" customFormat="1">
      <c r="A22" s="74"/>
      <c r="B22" s="81"/>
      <c r="C22" s="78"/>
      <c r="D22" s="79" t="s">
        <v>79</v>
      </c>
      <c r="E22" s="78"/>
      <c r="F22" s="80"/>
    </row>
    <row r="23" spans="1:9" s="76" customFormat="1">
      <c r="A23" s="74"/>
      <c r="B23" s="81"/>
      <c r="C23" s="78"/>
      <c r="D23" s="79" t="s">
        <v>31</v>
      </c>
      <c r="E23" s="282" t="s">
        <v>50</v>
      </c>
      <c r="F23" s="283"/>
    </row>
    <row r="24" spans="1:9" s="76" customFormat="1">
      <c r="A24" s="74" t="s">
        <v>78</v>
      </c>
      <c r="B24" s="74"/>
      <c r="C24" s="82"/>
      <c r="D24" s="75"/>
      <c r="E24" s="74"/>
      <c r="F24" s="75"/>
    </row>
    <row r="25" spans="1:9" s="76" customFormat="1">
      <c r="B25" s="77" t="s">
        <v>54</v>
      </c>
      <c r="C25" s="78"/>
      <c r="D25" s="83" t="s">
        <v>29</v>
      </c>
      <c r="E25" s="78"/>
      <c r="F25" s="80" t="s">
        <v>77</v>
      </c>
      <c r="I25" s="84"/>
    </row>
    <row r="26" spans="1:9" s="76" customFormat="1" ht="14.25" customHeight="1">
      <c r="A26" s="264" t="s">
        <v>292</v>
      </c>
      <c r="B26" s="265"/>
      <c r="C26" s="78"/>
      <c r="D26" s="83" t="s">
        <v>30</v>
      </c>
      <c r="E26" s="78"/>
      <c r="F26" s="80" t="s">
        <v>76</v>
      </c>
    </row>
    <row r="27" spans="1:9" s="76" customFormat="1">
      <c r="A27" s="264"/>
      <c r="B27" s="265"/>
      <c r="C27" s="78"/>
      <c r="D27" s="85" t="s">
        <v>75</v>
      </c>
      <c r="E27" s="78"/>
      <c r="F27" s="80" t="s">
        <v>74</v>
      </c>
    </row>
    <row r="28" spans="1:9" s="76" customFormat="1">
      <c r="A28" s="74"/>
      <c r="B28" s="77"/>
      <c r="C28" s="78"/>
      <c r="D28" s="83" t="s">
        <v>73</v>
      </c>
      <c r="E28" s="78"/>
      <c r="F28" s="80" t="s">
        <v>20</v>
      </c>
    </row>
    <row r="29" spans="1:9" s="76" customFormat="1">
      <c r="A29" s="74"/>
      <c r="B29" s="77"/>
      <c r="C29" s="78"/>
      <c r="D29" s="80" t="s">
        <v>31</v>
      </c>
      <c r="E29" s="284" t="s">
        <v>50</v>
      </c>
      <c r="F29" s="285"/>
    </row>
    <row r="30" spans="1:9" s="76" customFormat="1">
      <c r="A30" s="74" t="s">
        <v>72</v>
      </c>
      <c r="B30" s="74"/>
      <c r="C30" s="82"/>
      <c r="D30" s="75"/>
      <c r="E30" s="74"/>
      <c r="F30" s="75"/>
    </row>
    <row r="31" spans="1:9" s="76" customFormat="1">
      <c r="A31" s="74"/>
      <c r="B31" s="77" t="s">
        <v>54</v>
      </c>
      <c r="C31" s="78"/>
      <c r="D31" s="286" t="s">
        <v>42</v>
      </c>
      <c r="E31" s="287"/>
      <c r="F31" s="288"/>
    </row>
    <row r="32" spans="1:9" s="76" customFormat="1">
      <c r="A32" s="74"/>
      <c r="B32" s="77"/>
      <c r="C32" s="78"/>
      <c r="D32" s="286" t="s">
        <v>71</v>
      </c>
      <c r="E32" s="287"/>
      <c r="F32" s="288"/>
    </row>
    <row r="33" spans="1:6" s="76" customFormat="1">
      <c r="A33" s="74"/>
      <c r="B33" s="77"/>
      <c r="C33" s="78"/>
      <c r="D33" s="286" t="s">
        <v>70</v>
      </c>
      <c r="E33" s="287"/>
      <c r="F33" s="288"/>
    </row>
    <row r="34" spans="1:6" s="76" customFormat="1">
      <c r="A34" s="74"/>
      <c r="B34" s="77"/>
      <c r="C34" s="78"/>
      <c r="D34" s="286" t="s">
        <v>69</v>
      </c>
      <c r="E34" s="287"/>
      <c r="F34" s="288"/>
    </row>
    <row r="35" spans="1:6" s="76" customFormat="1">
      <c r="A35" s="74"/>
      <c r="B35" s="77"/>
      <c r="C35" s="78"/>
      <c r="D35" s="286" t="s">
        <v>68</v>
      </c>
      <c r="E35" s="287"/>
      <c r="F35" s="288"/>
    </row>
    <row r="36" spans="1:6" s="76" customFormat="1">
      <c r="A36" s="74"/>
      <c r="B36" s="77"/>
      <c r="C36" s="78"/>
      <c r="D36" s="286" t="s">
        <v>43</v>
      </c>
      <c r="E36" s="287"/>
      <c r="F36" s="288"/>
    </row>
    <row r="37" spans="1:6" s="76" customFormat="1">
      <c r="A37" s="74"/>
      <c r="B37" s="81"/>
      <c r="C37" s="86"/>
      <c r="D37" s="80" t="s">
        <v>31</v>
      </c>
      <c r="E37" s="284" t="s">
        <v>50</v>
      </c>
      <c r="F37" s="285"/>
    </row>
    <row r="38" spans="1:6" s="76" customFormat="1">
      <c r="A38" s="74" t="s">
        <v>67</v>
      </c>
      <c r="B38" s="74"/>
      <c r="C38" s="82"/>
      <c r="D38" s="75"/>
      <c r="E38" s="74"/>
      <c r="F38" s="75"/>
    </row>
    <row r="39" spans="1:6" s="76" customFormat="1" ht="30" customHeight="1">
      <c r="A39" s="74"/>
      <c r="B39" s="77" t="s">
        <v>54</v>
      </c>
      <c r="C39" s="78"/>
      <c r="D39" s="286" t="s">
        <v>66</v>
      </c>
      <c r="E39" s="287"/>
      <c r="F39" s="288"/>
    </row>
    <row r="40" spans="1:6" s="76" customFormat="1" ht="26.25" customHeight="1">
      <c r="A40" s="74"/>
      <c r="B40" s="77"/>
      <c r="C40" s="78"/>
      <c r="D40" s="286" t="s">
        <v>65</v>
      </c>
      <c r="E40" s="287"/>
      <c r="F40" s="288"/>
    </row>
    <row r="41" spans="1:6" s="76" customFormat="1">
      <c r="A41" s="74"/>
      <c r="B41" s="77"/>
      <c r="C41" s="78"/>
      <c r="D41" s="286" t="s">
        <v>64</v>
      </c>
      <c r="E41" s="287"/>
      <c r="F41" s="288"/>
    </row>
    <row r="42" spans="1:6" s="76" customFormat="1">
      <c r="A42" s="74"/>
      <c r="B42" s="81"/>
      <c r="C42" s="86"/>
      <c r="D42" s="80" t="s">
        <v>31</v>
      </c>
      <c r="E42" s="284" t="s">
        <v>50</v>
      </c>
      <c r="F42" s="285"/>
    </row>
    <row r="43" spans="1:6" s="76" customFormat="1">
      <c r="A43" s="74" t="s">
        <v>63</v>
      </c>
      <c r="B43" s="74"/>
      <c r="C43" s="82"/>
      <c r="D43" s="74"/>
      <c r="E43" s="75"/>
      <c r="F43" s="74"/>
    </row>
    <row r="44" spans="1:6" s="76" customFormat="1">
      <c r="A44" s="74"/>
      <c r="B44" s="77" t="s">
        <v>54</v>
      </c>
      <c r="C44" s="78"/>
      <c r="D44" s="286" t="s">
        <v>62</v>
      </c>
      <c r="E44" s="287"/>
      <c r="F44" s="288"/>
    </row>
    <row r="45" spans="1:6" s="76" customFormat="1">
      <c r="A45" s="74"/>
      <c r="B45" s="81"/>
      <c r="C45" s="78"/>
      <c r="D45" s="292" t="s">
        <v>61</v>
      </c>
      <c r="E45" s="293"/>
      <c r="F45" s="294"/>
    </row>
    <row r="46" spans="1:6" s="76" customFormat="1">
      <c r="A46" s="74"/>
      <c r="B46" s="81"/>
      <c r="C46" s="78"/>
      <c r="D46" s="286" t="s">
        <v>60</v>
      </c>
      <c r="E46" s="287"/>
      <c r="F46" s="288"/>
    </row>
    <row r="47" spans="1:6" s="76" customFormat="1">
      <c r="A47" s="74"/>
      <c r="B47" s="81"/>
      <c r="C47" s="78"/>
      <c r="D47" s="286" t="s">
        <v>59</v>
      </c>
      <c r="E47" s="287"/>
      <c r="F47" s="288"/>
    </row>
    <row r="48" spans="1:6" s="76" customFormat="1">
      <c r="A48" s="74"/>
      <c r="B48" s="81"/>
      <c r="C48" s="78"/>
      <c r="D48" s="286" t="s">
        <v>58</v>
      </c>
      <c r="E48" s="287"/>
      <c r="F48" s="288"/>
    </row>
    <row r="49" spans="1:6" s="76" customFormat="1">
      <c r="B49" s="87"/>
      <c r="C49" s="78"/>
      <c r="D49" s="289" t="s">
        <v>57</v>
      </c>
      <c r="E49" s="290"/>
      <c r="F49" s="291"/>
    </row>
    <row r="50" spans="1:6" s="76" customFormat="1">
      <c r="B50" s="87"/>
      <c r="C50" s="78"/>
      <c r="D50" s="289" t="s">
        <v>56</v>
      </c>
      <c r="E50" s="290"/>
      <c r="F50" s="291"/>
    </row>
    <row r="51" spans="1:6" s="76" customFormat="1">
      <c r="B51" s="88"/>
      <c r="C51" s="86"/>
      <c r="D51" s="89" t="s">
        <v>31</v>
      </c>
      <c r="E51" s="295" t="s">
        <v>50</v>
      </c>
      <c r="F51" s="296"/>
    </row>
    <row r="52" spans="1:6" s="76" customFormat="1">
      <c r="A52" s="76" t="s">
        <v>55</v>
      </c>
      <c r="C52" s="90"/>
      <c r="D52" s="91"/>
      <c r="F52" s="91"/>
    </row>
    <row r="53" spans="1:6" s="76" customFormat="1">
      <c r="B53" s="92" t="s">
        <v>54</v>
      </c>
      <c r="C53" s="78"/>
      <c r="D53" s="297" t="s">
        <v>293</v>
      </c>
      <c r="E53" s="298"/>
      <c r="F53" s="299"/>
    </row>
    <row r="54" spans="1:6" s="76" customFormat="1">
      <c r="B54" s="87"/>
      <c r="C54" s="78"/>
      <c r="D54" s="289" t="s">
        <v>53</v>
      </c>
      <c r="E54" s="290"/>
      <c r="F54" s="291"/>
    </row>
    <row r="55" spans="1:6" s="76" customFormat="1">
      <c r="B55" s="87"/>
      <c r="C55" s="78"/>
      <c r="D55" s="289" t="s">
        <v>52</v>
      </c>
      <c r="E55" s="290"/>
      <c r="F55" s="291"/>
    </row>
    <row r="56" spans="1:6" s="76" customFormat="1">
      <c r="B56" s="87"/>
      <c r="C56" s="78"/>
      <c r="D56" s="289" t="s">
        <v>51</v>
      </c>
      <c r="E56" s="290"/>
      <c r="F56" s="291"/>
    </row>
    <row r="57" spans="1:6" s="76" customFormat="1" ht="14.25" customHeight="1">
      <c r="C57" s="93"/>
      <c r="D57" s="89" t="s">
        <v>31</v>
      </c>
      <c r="E57" s="295" t="s">
        <v>50</v>
      </c>
      <c r="F57" s="296"/>
    </row>
    <row r="58" spans="1:6" s="76" customFormat="1" ht="14.25" customHeight="1">
      <c r="A58" s="94" t="s">
        <v>49</v>
      </c>
      <c r="C58" s="303"/>
      <c r="D58" s="304"/>
      <c r="E58" s="304"/>
      <c r="F58" s="305"/>
    </row>
    <row r="59" spans="1:6" s="76" customFormat="1">
      <c r="A59" s="76" t="s">
        <v>294</v>
      </c>
    </row>
    <row r="60" spans="1:6" s="76" customFormat="1">
      <c r="B60" s="95" t="s">
        <v>295</v>
      </c>
      <c r="C60" s="279"/>
      <c r="D60" s="280"/>
      <c r="E60" s="280"/>
      <c r="F60" s="281"/>
    </row>
    <row r="61" spans="1:6" s="76" customFormat="1">
      <c r="A61" s="306" t="s">
        <v>296</v>
      </c>
      <c r="B61" s="307"/>
      <c r="C61" s="279"/>
      <c r="D61" s="280"/>
      <c r="E61" s="280"/>
      <c r="F61" s="281"/>
    </row>
    <row r="62" spans="1:6" s="99" customFormat="1" ht="7.5" customHeight="1">
      <c r="A62" s="96"/>
      <c r="B62" s="97"/>
      <c r="C62" s="98"/>
      <c r="D62" s="98"/>
      <c r="E62" s="98"/>
      <c r="F62" s="98"/>
    </row>
    <row r="63" spans="1:6" s="76" customFormat="1">
      <c r="A63" s="76" t="s">
        <v>297</v>
      </c>
    </row>
    <row r="64" spans="1:6" s="76" customFormat="1">
      <c r="B64" s="95" t="s">
        <v>298</v>
      </c>
      <c r="C64" s="279"/>
      <c r="D64" s="280"/>
      <c r="E64" s="280"/>
      <c r="F64" s="281"/>
    </row>
    <row r="65" spans="1:6" s="76" customFormat="1" ht="13.2" customHeight="1">
      <c r="A65" s="76" t="s">
        <v>299</v>
      </c>
      <c r="C65" s="74"/>
      <c r="D65" s="75"/>
      <c r="E65" s="74"/>
      <c r="F65" s="75"/>
    </row>
    <row r="66" spans="1:6" s="76" customFormat="1">
      <c r="B66" s="95" t="s">
        <v>48</v>
      </c>
      <c r="C66" s="279"/>
      <c r="D66" s="280"/>
      <c r="E66" s="280"/>
      <c r="F66" s="281"/>
    </row>
    <row r="67" spans="1:6" s="76" customFormat="1" ht="12.75" customHeight="1">
      <c r="A67" s="300" t="s">
        <v>300</v>
      </c>
      <c r="B67" s="300"/>
      <c r="C67" s="78"/>
      <c r="D67" s="83" t="s">
        <v>47</v>
      </c>
      <c r="E67" s="86"/>
      <c r="F67" s="80" t="s">
        <v>46</v>
      </c>
    </row>
    <row r="68" spans="1:6" s="76" customFormat="1" ht="13.5" customHeight="1">
      <c r="A68" s="100" t="s">
        <v>301</v>
      </c>
      <c r="C68" s="74"/>
      <c r="D68" s="74"/>
      <c r="E68" s="74"/>
      <c r="F68" s="74"/>
    </row>
    <row r="69" spans="1:6" s="76" customFormat="1" ht="18.75" customHeight="1">
      <c r="A69" s="301" t="s">
        <v>45</v>
      </c>
      <c r="B69" s="302"/>
      <c r="C69" s="279"/>
      <c r="D69" s="280"/>
      <c r="E69" s="280"/>
      <c r="F69" s="281"/>
    </row>
    <row r="70" spans="1:6" ht="5.25" customHeight="1"/>
  </sheetData>
  <mergeCells count="45">
    <mergeCell ref="C66:F66"/>
    <mergeCell ref="A67:B67"/>
    <mergeCell ref="A69:B69"/>
    <mergeCell ref="C69:F69"/>
    <mergeCell ref="E57:F57"/>
    <mergeCell ref="C58:F58"/>
    <mergeCell ref="C60:F60"/>
    <mergeCell ref="A61:B61"/>
    <mergeCell ref="C61:F61"/>
    <mergeCell ref="C64:F64"/>
    <mergeCell ref="D56:F56"/>
    <mergeCell ref="D44:F44"/>
    <mergeCell ref="D45:F45"/>
    <mergeCell ref="D46:F46"/>
    <mergeCell ref="D47:F47"/>
    <mergeCell ref="D48:F48"/>
    <mergeCell ref="D49:F49"/>
    <mergeCell ref="D50:F50"/>
    <mergeCell ref="E51:F51"/>
    <mergeCell ref="D53:F53"/>
    <mergeCell ref="D54:F54"/>
    <mergeCell ref="D55:F55"/>
    <mergeCell ref="E42:F42"/>
    <mergeCell ref="E29:F29"/>
    <mergeCell ref="D31:F31"/>
    <mergeCell ref="D32:F32"/>
    <mergeCell ref="D33:F33"/>
    <mergeCell ref="D34:F34"/>
    <mergeCell ref="D35:F35"/>
    <mergeCell ref="D36:F36"/>
    <mergeCell ref="E37:F37"/>
    <mergeCell ref="D39:F39"/>
    <mergeCell ref="D40:F40"/>
    <mergeCell ref="D41:F41"/>
    <mergeCell ref="A26:B27"/>
    <mergeCell ref="A7:D7"/>
    <mergeCell ref="C9:F9"/>
    <mergeCell ref="C10:F10"/>
    <mergeCell ref="C11:F11"/>
    <mergeCell ref="C12:F12"/>
    <mergeCell ref="C13:F13"/>
    <mergeCell ref="C14:F14"/>
    <mergeCell ref="C15:F15"/>
    <mergeCell ref="A17:D17"/>
    <mergeCell ref="E23:F23"/>
  </mergeCells>
  <phoneticPr fontId="1"/>
  <pageMargins left="0" right="0" top="0" bottom="0" header="0.31496062992125984" footer="0.31496062992125984"/>
  <pageSetup paperSize="9" scale="79" fitToHeight="0"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データセット!$P$2</xm:f>
          </x14:formula1>
          <xm:sqref>C64:F64</xm:sqref>
        </x14:dataValidation>
        <x14:dataValidation type="list" allowBlank="1" showInputMessage="1" showErrorMessage="1" xr:uid="{00000000-0002-0000-0100-000001000000}">
          <x14:formula1>
            <xm:f>データセット!$N$6:$N$17</xm:f>
          </x14:formula1>
          <xm:sqref>C58:F58</xm:sqref>
        </x14:dataValidation>
        <x14:dataValidation type="list" allowBlank="1" showInputMessage="1" showErrorMessage="1" xr:uid="{00000000-0002-0000-0100-000002000000}">
          <x14:formula1>
            <xm:f>データセット!$M$2:$M$3</xm:f>
          </x14:formula1>
          <xm:sqref>C66:F66</xm:sqref>
        </x14:dataValidation>
        <x14:dataValidation type="list" allowBlank="1" showInputMessage="1" showErrorMessage="1" xr:uid="{00000000-0002-0000-0100-000003000000}">
          <x14:formula1>
            <xm:f>データセット!$G$9:$G$11</xm:f>
          </x14:formula1>
          <xm:sqref>C61:F61</xm:sqref>
        </x14:dataValidation>
        <x14:dataValidation type="list" allowBlank="1" showInputMessage="1" showErrorMessage="1" xr:uid="{00000000-0002-0000-0100-000004000000}">
          <x14:formula1>
            <xm:f>データセット!$B$5:$B$7</xm:f>
          </x14:formula1>
          <xm:sqref>C25:C29 E25:E28</xm:sqref>
        </x14:dataValidation>
        <x14:dataValidation type="list" allowBlank="1" showInputMessage="1" showErrorMessage="1" xr:uid="{00000000-0002-0000-0100-000005000000}">
          <x14:formula1>
            <xm:f>データセット!$E$2:$E$12</xm:f>
          </x14:formula1>
          <xm:sqref>C14:F14</xm:sqref>
        </x14:dataValidation>
        <x14:dataValidation type="list" allowBlank="1" showInputMessage="1" showErrorMessage="1" xr:uid="{00000000-0002-0000-0100-000006000000}">
          <x14:formula1>
            <xm:f>データセット!$D$2:$D$5</xm:f>
          </x14:formula1>
          <xm:sqref>C15:F15</xm:sqref>
        </x14:dataValidation>
        <x14:dataValidation type="list" allowBlank="1" showInputMessage="1" showErrorMessage="1" xr:uid="{00000000-0002-0000-0100-000007000000}">
          <x14:formula1>
            <xm:f>データセット!$B$2:$B$3</xm:f>
          </x14:formula1>
          <xm:sqref>C19:C23 C44:C51 E67 A5 E39:E41 E53:E56 E44:E50 C39:C42 E19:E22 C67 C53:C57 C31:C37</xm:sqref>
        </x14:dataValidation>
        <x14:dataValidation type="list" allowBlank="1" showInputMessage="1" showErrorMessage="1" xr:uid="{00000000-0002-0000-0100-000008000000}">
          <x14:formula1>
            <xm:f>データセット!$A$2:$A$48</xm:f>
          </x14:formula1>
          <xm:sqref>C11</xm:sqref>
        </x14:dataValidation>
        <x14:dataValidation type="list" allowBlank="1" showInputMessage="1" showErrorMessage="1" xr:uid="{00000000-0002-0000-0100-000009000000}">
          <x14:formula1>
            <xm:f>データセット!$F$2:$F$45</xm:f>
          </x14:formula1>
          <xm:sqref>C60:F60</xm:sqref>
        </x14:dataValidation>
        <x14:dataValidation type="list" allowBlank="1" showInputMessage="1" showErrorMessage="1" xr:uid="{00000000-0002-0000-0100-00000A000000}">
          <x14:formula1>
            <xm:f>データセット!$G$2:$G$3</xm:f>
          </x14:formula1>
          <xm:sqref>C69:F69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P76"/>
  <sheetViews>
    <sheetView tabSelected="1" view="pageBreakPreview" zoomScale="60" zoomScaleNormal="100" workbookViewId="0">
      <pane xSplit="1" ySplit="5" topLeftCell="B6" activePane="bottomRight" state="frozen"/>
      <selection activeCell="O19" sqref="O19"/>
      <selection pane="topRight" activeCell="O19" sqref="O19"/>
      <selection pane="bottomLeft" activeCell="O19" sqref="O19"/>
      <selection pane="bottomRight" activeCell="R5" sqref="R5"/>
    </sheetView>
  </sheetViews>
  <sheetFormatPr defaultRowHeight="18"/>
  <cols>
    <col min="1" max="1" width="3.59765625" customWidth="1"/>
    <col min="2" max="2" width="9.5" customWidth="1"/>
    <col min="3" max="3" width="20.19921875" customWidth="1"/>
    <col min="4" max="4" width="28.5" customWidth="1"/>
    <col min="5" max="5" width="25.69921875" customWidth="1"/>
    <col min="6" max="6" width="25.796875" customWidth="1"/>
    <col min="7" max="7" width="8.69921875" customWidth="1"/>
    <col min="8" max="8" width="17.69921875" customWidth="1"/>
    <col min="9" max="12" width="17.796875" customWidth="1"/>
    <col min="13" max="13" width="3.5" customWidth="1"/>
    <col min="15" max="15" width="21.5" style="109" bestFit="1" customWidth="1"/>
    <col min="16" max="16" width="24.09765625" style="109" bestFit="1" customWidth="1"/>
  </cols>
  <sheetData>
    <row r="1" spans="1:16" ht="26.25" customHeight="1">
      <c r="A1" s="26" t="str">
        <f>'１_基本情報'!A1</f>
        <v>令和７年度介護ロボット導入支援事業【交付申請資料】</v>
      </c>
    </row>
    <row r="2" spans="1:16" s="195" customFormat="1" ht="26.25" customHeight="1">
      <c r="O2" s="196"/>
      <c r="P2" s="196"/>
    </row>
    <row r="3" spans="1:16" ht="26.25" customHeight="1">
      <c r="A3" s="193" t="s">
        <v>27</v>
      </c>
      <c r="B3" s="194" t="s">
        <v>558</v>
      </c>
    </row>
    <row r="4" spans="1:16" ht="26.25" customHeight="1" thickBot="1"/>
    <row r="5" spans="1:16" ht="38.25" customHeight="1" thickTop="1" thickBot="1">
      <c r="B5" s="118" t="s">
        <v>6</v>
      </c>
      <c r="C5" s="119" t="s">
        <v>22</v>
      </c>
      <c r="D5" s="120" t="s">
        <v>19</v>
      </c>
      <c r="E5" s="119" t="s">
        <v>407</v>
      </c>
      <c r="F5" s="121" t="s">
        <v>16</v>
      </c>
      <c r="G5" s="121" t="s">
        <v>18</v>
      </c>
      <c r="H5" s="121" t="s">
        <v>446</v>
      </c>
      <c r="I5" s="122" t="s">
        <v>447</v>
      </c>
      <c r="J5" s="122" t="s">
        <v>445</v>
      </c>
      <c r="K5" s="122" t="s">
        <v>37</v>
      </c>
      <c r="L5" s="123" t="s">
        <v>38</v>
      </c>
      <c r="O5" s="110" t="s">
        <v>407</v>
      </c>
      <c r="P5" s="109" t="s">
        <v>19</v>
      </c>
    </row>
    <row r="6" spans="1:16" ht="33" customHeight="1">
      <c r="B6" s="316" t="s">
        <v>17</v>
      </c>
      <c r="C6" s="320"/>
      <c r="D6" s="51"/>
      <c r="E6" s="103"/>
      <c r="F6" s="27"/>
      <c r="G6" s="27"/>
      <c r="H6" s="28"/>
      <c r="I6" s="29">
        <f>(G6*H6)-J6-K6</f>
        <v>0</v>
      </c>
      <c r="J6" s="28"/>
      <c r="K6" s="28"/>
      <c r="L6" s="124">
        <f>I6+J6</f>
        <v>0</v>
      </c>
    </row>
    <row r="7" spans="1:16" ht="33" customHeight="1">
      <c r="B7" s="316"/>
      <c r="C7" s="320"/>
      <c r="D7" s="50"/>
      <c r="E7" s="101"/>
      <c r="F7" s="15"/>
      <c r="G7" s="15"/>
      <c r="H7" s="16"/>
      <c r="I7" s="17">
        <f t="shared" ref="I7:I47" si="0">(G7*H7)-J7-K7</f>
        <v>0</v>
      </c>
      <c r="J7" s="16"/>
      <c r="K7" s="16"/>
      <c r="L7" s="125">
        <f t="shared" ref="L7:L21" si="1">I7+J7</f>
        <v>0</v>
      </c>
      <c r="O7" s="109" t="s">
        <v>408</v>
      </c>
      <c r="P7" s="109" t="s">
        <v>490</v>
      </c>
    </row>
    <row r="8" spans="1:16" ht="33" customHeight="1">
      <c r="B8" s="316"/>
      <c r="C8" s="320"/>
      <c r="D8" s="50"/>
      <c r="E8" s="101"/>
      <c r="F8" s="15"/>
      <c r="G8" s="15"/>
      <c r="H8" s="16"/>
      <c r="I8" s="17">
        <f t="shared" si="0"/>
        <v>0</v>
      </c>
      <c r="J8" s="16"/>
      <c r="K8" s="16"/>
      <c r="L8" s="125">
        <f t="shared" si="1"/>
        <v>0</v>
      </c>
      <c r="O8" s="109" t="s">
        <v>409</v>
      </c>
      <c r="P8" s="109" t="s">
        <v>491</v>
      </c>
    </row>
    <row r="9" spans="1:16" ht="33" customHeight="1">
      <c r="B9" s="316"/>
      <c r="C9" s="320"/>
      <c r="D9" s="50"/>
      <c r="E9" s="101"/>
      <c r="F9" s="27"/>
      <c r="G9" s="15"/>
      <c r="H9" s="16"/>
      <c r="I9" s="17">
        <f t="shared" si="0"/>
        <v>0</v>
      </c>
      <c r="J9" s="16"/>
      <c r="K9" s="16"/>
      <c r="L9" s="125">
        <f t="shared" si="1"/>
        <v>0</v>
      </c>
      <c r="O9" s="109" t="s">
        <v>410</v>
      </c>
      <c r="P9" s="109" t="s">
        <v>489</v>
      </c>
    </row>
    <row r="10" spans="1:16" ht="33" customHeight="1">
      <c r="B10" s="316"/>
      <c r="C10" s="320"/>
      <c r="D10" s="50"/>
      <c r="E10" s="101"/>
      <c r="F10" s="15"/>
      <c r="G10" s="15"/>
      <c r="H10" s="16"/>
      <c r="I10" s="17">
        <f>(G10*H10)-J10-K10</f>
        <v>0</v>
      </c>
      <c r="J10" s="16"/>
      <c r="K10" s="16"/>
      <c r="L10" s="125">
        <f t="shared" si="1"/>
        <v>0</v>
      </c>
      <c r="O10" s="109" t="s">
        <v>411</v>
      </c>
      <c r="P10" s="109" t="s">
        <v>413</v>
      </c>
    </row>
    <row r="11" spans="1:16" ht="33" customHeight="1">
      <c r="B11" s="316"/>
      <c r="C11" s="320"/>
      <c r="D11" s="50"/>
      <c r="E11" s="101"/>
      <c r="F11" s="15"/>
      <c r="G11" s="15"/>
      <c r="H11" s="16"/>
      <c r="I11" s="17">
        <f t="shared" si="0"/>
        <v>0</v>
      </c>
      <c r="J11" s="16"/>
      <c r="K11" s="16"/>
      <c r="L11" s="125">
        <f t="shared" si="1"/>
        <v>0</v>
      </c>
      <c r="O11" s="109" t="s">
        <v>541</v>
      </c>
      <c r="P11" s="109" t="s">
        <v>414</v>
      </c>
    </row>
    <row r="12" spans="1:16" ht="33" customHeight="1">
      <c r="B12" s="316"/>
      <c r="C12" s="320"/>
      <c r="D12" s="50"/>
      <c r="E12" s="102"/>
      <c r="F12" s="15"/>
      <c r="G12" s="15"/>
      <c r="H12" s="16"/>
      <c r="I12" s="17">
        <f>(G12*H12)-J12-K12</f>
        <v>0</v>
      </c>
      <c r="J12" s="16"/>
      <c r="K12" s="16"/>
      <c r="L12" s="125">
        <f t="shared" si="1"/>
        <v>0</v>
      </c>
      <c r="P12" s="109" t="s">
        <v>415</v>
      </c>
    </row>
    <row r="13" spans="1:16" ht="33" customHeight="1">
      <c r="B13" s="316"/>
      <c r="C13" s="320"/>
      <c r="D13" s="50"/>
      <c r="E13" s="101"/>
      <c r="F13" s="15"/>
      <c r="G13" s="15"/>
      <c r="H13" s="16"/>
      <c r="I13" s="17">
        <f t="shared" si="0"/>
        <v>0</v>
      </c>
      <c r="J13" s="16"/>
      <c r="K13" s="16"/>
      <c r="L13" s="125">
        <f t="shared" si="1"/>
        <v>0</v>
      </c>
      <c r="P13" s="109" t="s">
        <v>159</v>
      </c>
    </row>
    <row r="14" spans="1:16" ht="33" customHeight="1">
      <c r="B14" s="316"/>
      <c r="C14" s="320"/>
      <c r="D14" s="50"/>
      <c r="E14" s="101"/>
      <c r="F14" s="15"/>
      <c r="G14" s="15"/>
      <c r="H14" s="16"/>
      <c r="I14" s="17">
        <f t="shared" si="0"/>
        <v>0</v>
      </c>
      <c r="J14" s="16"/>
      <c r="K14" s="16"/>
      <c r="L14" s="125">
        <f t="shared" si="1"/>
        <v>0</v>
      </c>
    </row>
    <row r="15" spans="1:16" ht="33" customHeight="1">
      <c r="B15" s="316"/>
      <c r="C15" s="320"/>
      <c r="D15" s="50"/>
      <c r="E15" s="101"/>
      <c r="F15" s="15"/>
      <c r="G15" s="15"/>
      <c r="H15" s="16"/>
      <c r="I15" s="17">
        <f t="shared" si="0"/>
        <v>0</v>
      </c>
      <c r="J15" s="16"/>
      <c r="K15" s="16"/>
      <c r="L15" s="125">
        <f t="shared" si="1"/>
        <v>0</v>
      </c>
    </row>
    <row r="16" spans="1:16" ht="33" customHeight="1">
      <c r="B16" s="316"/>
      <c r="C16" s="320"/>
      <c r="D16" s="50"/>
      <c r="E16" s="101"/>
      <c r="F16" s="15"/>
      <c r="G16" s="15"/>
      <c r="H16" s="16"/>
      <c r="I16" s="17">
        <f t="shared" si="0"/>
        <v>0</v>
      </c>
      <c r="J16" s="16"/>
      <c r="K16" s="16"/>
      <c r="L16" s="125">
        <f t="shared" si="1"/>
        <v>0</v>
      </c>
    </row>
    <row r="17" spans="2:12" ht="33" customHeight="1">
      <c r="B17" s="316"/>
      <c r="C17" s="320"/>
      <c r="D17" s="51"/>
      <c r="E17" s="102"/>
      <c r="F17" s="27"/>
      <c r="G17" s="27"/>
      <c r="H17" s="28"/>
      <c r="I17" s="29">
        <f>(G17*H17)-J17-K17</f>
        <v>0</v>
      </c>
      <c r="J17" s="28"/>
      <c r="K17" s="28"/>
      <c r="L17" s="124">
        <f t="shared" si="1"/>
        <v>0</v>
      </c>
    </row>
    <row r="18" spans="2:12" ht="33" customHeight="1">
      <c r="B18" s="316"/>
      <c r="C18" s="320"/>
      <c r="D18" s="50"/>
      <c r="E18" s="101"/>
      <c r="F18" s="15"/>
      <c r="G18" s="15"/>
      <c r="H18" s="16"/>
      <c r="I18" s="17">
        <f>(G18*H18)-J18-K18</f>
        <v>0</v>
      </c>
      <c r="J18" s="16"/>
      <c r="K18" s="16"/>
      <c r="L18" s="125">
        <f t="shared" si="1"/>
        <v>0</v>
      </c>
    </row>
    <row r="19" spans="2:12" ht="33" customHeight="1">
      <c r="B19" s="316"/>
      <c r="C19" s="320"/>
      <c r="D19" s="50"/>
      <c r="E19" s="101"/>
      <c r="F19" s="15"/>
      <c r="G19" s="15"/>
      <c r="H19" s="16"/>
      <c r="I19" s="17">
        <f>(G19*H19)-J19-K19</f>
        <v>0</v>
      </c>
      <c r="J19" s="16"/>
      <c r="K19" s="16"/>
      <c r="L19" s="125">
        <f t="shared" si="1"/>
        <v>0</v>
      </c>
    </row>
    <row r="20" spans="2:12" ht="33" customHeight="1">
      <c r="B20" s="316"/>
      <c r="C20" s="320"/>
      <c r="D20" s="50"/>
      <c r="E20" s="101"/>
      <c r="F20" s="15"/>
      <c r="G20" s="15"/>
      <c r="H20" s="16"/>
      <c r="I20" s="17">
        <f>(G20*H20)-J20-K20</f>
        <v>0</v>
      </c>
      <c r="J20" s="16"/>
      <c r="K20" s="16"/>
      <c r="L20" s="125">
        <f t="shared" si="1"/>
        <v>0</v>
      </c>
    </row>
    <row r="21" spans="2:12" ht="33" customHeight="1" thickBot="1">
      <c r="B21" s="316"/>
      <c r="C21" s="320"/>
      <c r="D21" s="105"/>
      <c r="E21" s="104"/>
      <c r="F21" s="52"/>
      <c r="G21" s="52"/>
      <c r="H21" s="53"/>
      <c r="I21" s="106">
        <f>(G21*H21)-J21-K21</f>
        <v>0</v>
      </c>
      <c r="J21" s="53"/>
      <c r="K21" s="53"/>
      <c r="L21" s="126">
        <f t="shared" si="1"/>
        <v>0</v>
      </c>
    </row>
    <row r="22" spans="2:12" ht="33" customHeight="1" thickTop="1" thickBot="1">
      <c r="B22" s="308" t="s">
        <v>440</v>
      </c>
      <c r="C22" s="309"/>
      <c r="D22" s="309"/>
      <c r="E22" s="309"/>
      <c r="F22" s="309"/>
      <c r="G22" s="309"/>
      <c r="H22" s="310"/>
      <c r="I22" s="114">
        <f>SUM(I6:I21)</f>
        <v>0</v>
      </c>
      <c r="J22" s="115">
        <f t="shared" ref="J22:K22" si="2">SUM(J6:J21)</f>
        <v>0</v>
      </c>
      <c r="K22" s="115">
        <f t="shared" si="2"/>
        <v>0</v>
      </c>
      <c r="L22" s="127">
        <f>I22+J22</f>
        <v>0</v>
      </c>
    </row>
    <row r="23" spans="2:12" ht="33" customHeight="1">
      <c r="B23" s="317" t="s">
        <v>39</v>
      </c>
      <c r="C23" s="321"/>
      <c r="D23" s="49"/>
      <c r="E23" s="107"/>
      <c r="F23" s="12"/>
      <c r="G23" s="12"/>
      <c r="H23" s="13"/>
      <c r="I23" s="14">
        <f t="shared" si="0"/>
        <v>0</v>
      </c>
      <c r="J23" s="13"/>
      <c r="K23" s="13"/>
      <c r="L23" s="128">
        <f t="shared" ref="L23:L56" si="3">I23+J23</f>
        <v>0</v>
      </c>
    </row>
    <row r="24" spans="2:12" ht="33" customHeight="1">
      <c r="B24" s="316"/>
      <c r="C24" s="320"/>
      <c r="D24" s="50"/>
      <c r="E24" s="101"/>
      <c r="F24" s="15"/>
      <c r="G24" s="15"/>
      <c r="H24" s="16"/>
      <c r="I24" s="17">
        <f t="shared" si="0"/>
        <v>0</v>
      </c>
      <c r="J24" s="16"/>
      <c r="K24" s="16"/>
      <c r="L24" s="125">
        <f t="shared" si="3"/>
        <v>0</v>
      </c>
    </row>
    <row r="25" spans="2:12" ht="33" customHeight="1">
      <c r="B25" s="316"/>
      <c r="C25" s="320"/>
      <c r="D25" s="50"/>
      <c r="E25" s="101"/>
      <c r="F25" s="15"/>
      <c r="G25" s="15"/>
      <c r="H25" s="16"/>
      <c r="I25" s="17">
        <f t="shared" si="0"/>
        <v>0</v>
      </c>
      <c r="J25" s="16"/>
      <c r="K25" s="16"/>
      <c r="L25" s="125">
        <f t="shared" si="3"/>
        <v>0</v>
      </c>
    </row>
    <row r="26" spans="2:12" ht="33" customHeight="1">
      <c r="B26" s="316"/>
      <c r="C26" s="320"/>
      <c r="D26" s="50"/>
      <c r="E26" s="101"/>
      <c r="F26" s="27"/>
      <c r="G26" s="27"/>
      <c r="H26" s="28"/>
      <c r="I26" s="17">
        <f t="shared" si="0"/>
        <v>0</v>
      </c>
      <c r="J26" s="16"/>
      <c r="K26" s="16"/>
      <c r="L26" s="125">
        <f t="shared" si="3"/>
        <v>0</v>
      </c>
    </row>
    <row r="27" spans="2:12" ht="33" customHeight="1">
      <c r="B27" s="316"/>
      <c r="C27" s="320"/>
      <c r="D27" s="50"/>
      <c r="E27" s="101"/>
      <c r="F27" s="15"/>
      <c r="G27" s="15"/>
      <c r="H27" s="16"/>
      <c r="I27" s="17">
        <f t="shared" si="0"/>
        <v>0</v>
      </c>
      <c r="J27" s="16"/>
      <c r="K27" s="16"/>
      <c r="L27" s="125">
        <f t="shared" si="3"/>
        <v>0</v>
      </c>
    </row>
    <row r="28" spans="2:12" ht="33" customHeight="1">
      <c r="B28" s="316"/>
      <c r="C28" s="320"/>
      <c r="D28" s="50"/>
      <c r="E28" s="101"/>
      <c r="F28" s="15"/>
      <c r="G28" s="15"/>
      <c r="H28" s="16"/>
      <c r="I28" s="17">
        <f t="shared" si="0"/>
        <v>0</v>
      </c>
      <c r="J28" s="16"/>
      <c r="K28" s="16"/>
      <c r="L28" s="125">
        <f t="shared" si="3"/>
        <v>0</v>
      </c>
    </row>
    <row r="29" spans="2:12" ht="33" customHeight="1">
      <c r="B29" s="316"/>
      <c r="C29" s="320"/>
      <c r="D29" s="50"/>
      <c r="E29" s="102"/>
      <c r="F29" s="15"/>
      <c r="G29" s="15"/>
      <c r="H29" s="16"/>
      <c r="I29" s="17">
        <f t="shared" si="0"/>
        <v>0</v>
      </c>
      <c r="J29" s="16"/>
      <c r="K29" s="16"/>
      <c r="L29" s="125">
        <f t="shared" si="3"/>
        <v>0</v>
      </c>
    </row>
    <row r="30" spans="2:12" ht="33" customHeight="1">
      <c r="B30" s="316"/>
      <c r="C30" s="320"/>
      <c r="D30" s="50"/>
      <c r="E30" s="101"/>
      <c r="F30" s="15"/>
      <c r="G30" s="15"/>
      <c r="H30" s="16"/>
      <c r="I30" s="17">
        <f t="shared" si="0"/>
        <v>0</v>
      </c>
      <c r="J30" s="16"/>
      <c r="K30" s="16"/>
      <c r="L30" s="125">
        <f t="shared" si="3"/>
        <v>0</v>
      </c>
    </row>
    <row r="31" spans="2:12" ht="33" customHeight="1">
      <c r="B31" s="316"/>
      <c r="C31" s="320"/>
      <c r="D31" s="50"/>
      <c r="E31" s="101"/>
      <c r="F31" s="27"/>
      <c r="G31" s="27"/>
      <c r="H31" s="28"/>
      <c r="I31" s="29">
        <f t="shared" si="0"/>
        <v>0</v>
      </c>
      <c r="J31" s="28"/>
      <c r="K31" s="28"/>
      <c r="L31" s="124">
        <f t="shared" si="3"/>
        <v>0</v>
      </c>
    </row>
    <row r="32" spans="2:12" ht="33" customHeight="1">
      <c r="B32" s="316"/>
      <c r="C32" s="320"/>
      <c r="D32" s="50"/>
      <c r="E32" s="101"/>
      <c r="F32" s="15"/>
      <c r="G32" s="15"/>
      <c r="H32" s="16"/>
      <c r="I32" s="17">
        <f t="shared" si="0"/>
        <v>0</v>
      </c>
      <c r="J32" s="16"/>
      <c r="K32" s="16"/>
      <c r="L32" s="125">
        <f t="shared" si="3"/>
        <v>0</v>
      </c>
    </row>
    <row r="33" spans="2:12" ht="33" customHeight="1">
      <c r="B33" s="316"/>
      <c r="C33" s="320"/>
      <c r="D33" s="50"/>
      <c r="E33" s="101"/>
      <c r="F33" s="15"/>
      <c r="G33" s="15"/>
      <c r="H33" s="16"/>
      <c r="I33" s="17">
        <f t="shared" si="0"/>
        <v>0</v>
      </c>
      <c r="J33" s="16"/>
      <c r="K33" s="16"/>
      <c r="L33" s="125">
        <f t="shared" si="3"/>
        <v>0</v>
      </c>
    </row>
    <row r="34" spans="2:12" ht="33" customHeight="1">
      <c r="B34" s="316"/>
      <c r="C34" s="320"/>
      <c r="D34" s="50"/>
      <c r="E34" s="102"/>
      <c r="F34" s="15"/>
      <c r="G34" s="15"/>
      <c r="H34" s="16"/>
      <c r="I34" s="17">
        <f t="shared" si="0"/>
        <v>0</v>
      </c>
      <c r="J34" s="16"/>
      <c r="K34" s="16"/>
      <c r="L34" s="125">
        <f t="shared" si="3"/>
        <v>0</v>
      </c>
    </row>
    <row r="35" spans="2:12" ht="33" customHeight="1">
      <c r="B35" s="316"/>
      <c r="C35" s="320"/>
      <c r="D35" s="50"/>
      <c r="E35" s="101"/>
      <c r="F35" s="15"/>
      <c r="G35" s="15"/>
      <c r="H35" s="16"/>
      <c r="I35" s="17">
        <f t="shared" si="0"/>
        <v>0</v>
      </c>
      <c r="J35" s="16"/>
      <c r="K35" s="16"/>
      <c r="L35" s="125">
        <f t="shared" si="3"/>
        <v>0</v>
      </c>
    </row>
    <row r="36" spans="2:12" ht="33" customHeight="1">
      <c r="B36" s="316"/>
      <c r="C36" s="320"/>
      <c r="D36" s="50"/>
      <c r="E36" s="101"/>
      <c r="F36" s="15"/>
      <c r="G36" s="15"/>
      <c r="H36" s="16"/>
      <c r="I36" s="17">
        <f t="shared" si="0"/>
        <v>0</v>
      </c>
      <c r="J36" s="16"/>
      <c r="K36" s="16"/>
      <c r="L36" s="125">
        <f t="shared" si="3"/>
        <v>0</v>
      </c>
    </row>
    <row r="37" spans="2:12" ht="33" customHeight="1">
      <c r="B37" s="316"/>
      <c r="C37" s="320"/>
      <c r="D37" s="50"/>
      <c r="E37" s="101"/>
      <c r="F37" s="15"/>
      <c r="G37" s="15"/>
      <c r="H37" s="16"/>
      <c r="I37" s="17">
        <f t="shared" si="0"/>
        <v>0</v>
      </c>
      <c r="J37" s="16"/>
      <c r="K37" s="16"/>
      <c r="L37" s="125">
        <f t="shared" si="3"/>
        <v>0</v>
      </c>
    </row>
    <row r="38" spans="2:12" ht="33" customHeight="1" thickBot="1">
      <c r="B38" s="318"/>
      <c r="C38" s="322"/>
      <c r="D38" s="54"/>
      <c r="E38" s="108"/>
      <c r="F38" s="18"/>
      <c r="G38" s="18"/>
      <c r="H38" s="19"/>
      <c r="I38" s="20">
        <f t="shared" si="0"/>
        <v>0</v>
      </c>
      <c r="J38" s="19"/>
      <c r="K38" s="19"/>
      <c r="L38" s="129">
        <f t="shared" si="3"/>
        <v>0</v>
      </c>
    </row>
    <row r="39" spans="2:12" ht="33" customHeight="1" thickTop="1" thickBot="1">
      <c r="B39" s="308" t="s">
        <v>440</v>
      </c>
      <c r="C39" s="309"/>
      <c r="D39" s="309"/>
      <c r="E39" s="309"/>
      <c r="F39" s="309"/>
      <c r="G39" s="309"/>
      <c r="H39" s="310"/>
      <c r="I39" s="114">
        <f>SUM(I23:I38)</f>
        <v>0</v>
      </c>
      <c r="J39" s="115">
        <f t="shared" ref="J39" si="4">SUM(J23:J38)</f>
        <v>0</v>
      </c>
      <c r="K39" s="115">
        <f t="shared" ref="K39" si="5">SUM(K23:K38)</f>
        <v>0</v>
      </c>
      <c r="L39" s="127">
        <f t="shared" si="3"/>
        <v>0</v>
      </c>
    </row>
    <row r="40" spans="2:12" ht="33" customHeight="1">
      <c r="B40" s="317" t="s">
        <v>40</v>
      </c>
      <c r="C40" s="321"/>
      <c r="D40" s="49"/>
      <c r="E40" s="107"/>
      <c r="F40" s="12"/>
      <c r="G40" s="12"/>
      <c r="H40" s="13"/>
      <c r="I40" s="14">
        <f t="shared" si="0"/>
        <v>0</v>
      </c>
      <c r="J40" s="13"/>
      <c r="K40" s="13"/>
      <c r="L40" s="128">
        <f t="shared" si="3"/>
        <v>0</v>
      </c>
    </row>
    <row r="41" spans="2:12" ht="33" customHeight="1">
      <c r="B41" s="316"/>
      <c r="C41" s="320"/>
      <c r="D41" s="50"/>
      <c r="E41" s="101"/>
      <c r="F41" s="15"/>
      <c r="G41" s="15"/>
      <c r="H41" s="16"/>
      <c r="I41" s="17">
        <f t="shared" si="0"/>
        <v>0</v>
      </c>
      <c r="J41" s="16"/>
      <c r="K41" s="16"/>
      <c r="L41" s="125">
        <f t="shared" si="3"/>
        <v>0</v>
      </c>
    </row>
    <row r="42" spans="2:12" ht="33" customHeight="1">
      <c r="B42" s="316"/>
      <c r="C42" s="320"/>
      <c r="D42" s="50"/>
      <c r="E42" s="101"/>
      <c r="F42" s="15"/>
      <c r="G42" s="15"/>
      <c r="H42" s="16"/>
      <c r="I42" s="17">
        <f t="shared" si="0"/>
        <v>0</v>
      </c>
      <c r="J42" s="16"/>
      <c r="K42" s="16"/>
      <c r="L42" s="125">
        <f t="shared" si="3"/>
        <v>0</v>
      </c>
    </row>
    <row r="43" spans="2:12" ht="33" customHeight="1">
      <c r="B43" s="316"/>
      <c r="C43" s="320"/>
      <c r="D43" s="50"/>
      <c r="E43" s="101"/>
      <c r="F43" s="27"/>
      <c r="G43" s="27"/>
      <c r="H43" s="28"/>
      <c r="I43" s="17">
        <f t="shared" si="0"/>
        <v>0</v>
      </c>
      <c r="J43" s="16"/>
      <c r="K43" s="16"/>
      <c r="L43" s="125">
        <f t="shared" si="3"/>
        <v>0</v>
      </c>
    </row>
    <row r="44" spans="2:12" ht="33" customHeight="1">
      <c r="B44" s="316"/>
      <c r="C44" s="320"/>
      <c r="D44" s="50"/>
      <c r="E44" s="101"/>
      <c r="F44" s="15"/>
      <c r="G44" s="15"/>
      <c r="H44" s="16"/>
      <c r="I44" s="17">
        <f t="shared" si="0"/>
        <v>0</v>
      </c>
      <c r="J44" s="16"/>
      <c r="K44" s="16"/>
      <c r="L44" s="125">
        <f t="shared" si="3"/>
        <v>0</v>
      </c>
    </row>
    <row r="45" spans="2:12" ht="33" customHeight="1">
      <c r="B45" s="316"/>
      <c r="C45" s="320"/>
      <c r="D45" s="50"/>
      <c r="E45" s="101"/>
      <c r="F45" s="15"/>
      <c r="G45" s="15"/>
      <c r="H45" s="16"/>
      <c r="I45" s="17">
        <f t="shared" si="0"/>
        <v>0</v>
      </c>
      <c r="J45" s="16"/>
      <c r="K45" s="16"/>
      <c r="L45" s="125">
        <f t="shared" si="3"/>
        <v>0</v>
      </c>
    </row>
    <row r="46" spans="2:12" ht="33" customHeight="1">
      <c r="B46" s="316"/>
      <c r="C46" s="320"/>
      <c r="D46" s="50"/>
      <c r="E46" s="102"/>
      <c r="F46" s="15"/>
      <c r="G46" s="15"/>
      <c r="H46" s="16"/>
      <c r="I46" s="17">
        <f t="shared" si="0"/>
        <v>0</v>
      </c>
      <c r="J46" s="16"/>
      <c r="K46" s="16"/>
      <c r="L46" s="125">
        <f t="shared" si="3"/>
        <v>0</v>
      </c>
    </row>
    <row r="47" spans="2:12" ht="33" customHeight="1">
      <c r="B47" s="316"/>
      <c r="C47" s="320"/>
      <c r="D47" s="50"/>
      <c r="E47" s="101"/>
      <c r="F47" s="15"/>
      <c r="G47" s="15"/>
      <c r="H47" s="16"/>
      <c r="I47" s="17">
        <f t="shared" si="0"/>
        <v>0</v>
      </c>
      <c r="J47" s="16"/>
      <c r="K47" s="16"/>
      <c r="L47" s="125">
        <f t="shared" si="3"/>
        <v>0</v>
      </c>
    </row>
    <row r="48" spans="2:12" ht="33" customHeight="1">
      <c r="B48" s="316"/>
      <c r="C48" s="320"/>
      <c r="D48" s="50"/>
      <c r="E48" s="101"/>
      <c r="F48" s="27"/>
      <c r="G48" s="27"/>
      <c r="H48" s="28"/>
      <c r="I48" s="29">
        <f t="shared" ref="I48:I55" si="6">(G48*H48)-J48-K48</f>
        <v>0</v>
      </c>
      <c r="J48" s="28"/>
      <c r="K48" s="28"/>
      <c r="L48" s="124">
        <f t="shared" si="3"/>
        <v>0</v>
      </c>
    </row>
    <row r="49" spans="2:12" ht="33" customHeight="1">
      <c r="B49" s="316"/>
      <c r="C49" s="320"/>
      <c r="D49" s="50"/>
      <c r="E49" s="101"/>
      <c r="F49" s="15"/>
      <c r="G49" s="15"/>
      <c r="H49" s="16"/>
      <c r="I49" s="17">
        <f t="shared" si="6"/>
        <v>0</v>
      </c>
      <c r="J49" s="16"/>
      <c r="K49" s="16"/>
      <c r="L49" s="125">
        <f t="shared" si="3"/>
        <v>0</v>
      </c>
    </row>
    <row r="50" spans="2:12" ht="33" customHeight="1">
      <c r="B50" s="316"/>
      <c r="C50" s="320"/>
      <c r="D50" s="50"/>
      <c r="E50" s="101"/>
      <c r="F50" s="15"/>
      <c r="G50" s="15"/>
      <c r="H50" s="16"/>
      <c r="I50" s="17">
        <f t="shared" si="6"/>
        <v>0</v>
      </c>
      <c r="J50" s="16"/>
      <c r="K50" s="16"/>
      <c r="L50" s="125">
        <f t="shared" si="3"/>
        <v>0</v>
      </c>
    </row>
    <row r="51" spans="2:12" ht="33" customHeight="1">
      <c r="B51" s="316"/>
      <c r="C51" s="320"/>
      <c r="D51" s="50"/>
      <c r="E51" s="102"/>
      <c r="F51" s="15"/>
      <c r="G51" s="15"/>
      <c r="H51" s="16"/>
      <c r="I51" s="17">
        <f t="shared" si="6"/>
        <v>0</v>
      </c>
      <c r="J51" s="16"/>
      <c r="K51" s="16"/>
      <c r="L51" s="125">
        <f t="shared" si="3"/>
        <v>0</v>
      </c>
    </row>
    <row r="52" spans="2:12" ht="33" customHeight="1">
      <c r="B52" s="316"/>
      <c r="C52" s="320"/>
      <c r="D52" s="50"/>
      <c r="E52" s="101"/>
      <c r="F52" s="15"/>
      <c r="G52" s="15"/>
      <c r="H52" s="16"/>
      <c r="I52" s="17">
        <f t="shared" si="6"/>
        <v>0</v>
      </c>
      <c r="J52" s="16"/>
      <c r="K52" s="16"/>
      <c r="L52" s="125">
        <f t="shared" si="3"/>
        <v>0</v>
      </c>
    </row>
    <row r="53" spans="2:12" ht="33" customHeight="1">
      <c r="B53" s="316"/>
      <c r="C53" s="320"/>
      <c r="D53" s="50"/>
      <c r="E53" s="101"/>
      <c r="F53" s="15"/>
      <c r="G53" s="15"/>
      <c r="H53" s="16"/>
      <c r="I53" s="17">
        <f t="shared" si="6"/>
        <v>0</v>
      </c>
      <c r="J53" s="16"/>
      <c r="K53" s="16"/>
      <c r="L53" s="125">
        <f t="shared" si="3"/>
        <v>0</v>
      </c>
    </row>
    <row r="54" spans="2:12" ht="33" customHeight="1">
      <c r="B54" s="316"/>
      <c r="C54" s="320"/>
      <c r="D54" s="50"/>
      <c r="E54" s="101"/>
      <c r="F54" s="15"/>
      <c r="G54" s="15"/>
      <c r="H54" s="16"/>
      <c r="I54" s="17">
        <f t="shared" si="6"/>
        <v>0</v>
      </c>
      <c r="J54" s="16"/>
      <c r="K54" s="16"/>
      <c r="L54" s="125">
        <f t="shared" si="3"/>
        <v>0</v>
      </c>
    </row>
    <row r="55" spans="2:12" ht="33" customHeight="1" thickBot="1">
      <c r="B55" s="319"/>
      <c r="C55" s="323"/>
      <c r="D55" s="111" t="s">
        <v>413</v>
      </c>
      <c r="E55" s="112"/>
      <c r="F55" s="113"/>
      <c r="G55" s="113"/>
      <c r="H55" s="21"/>
      <c r="I55" s="22">
        <f t="shared" si="6"/>
        <v>0</v>
      </c>
      <c r="J55" s="21"/>
      <c r="K55" s="21"/>
      <c r="L55" s="130">
        <f t="shared" si="3"/>
        <v>0</v>
      </c>
    </row>
    <row r="56" spans="2:12" ht="33" customHeight="1" thickTop="1" thickBot="1">
      <c r="B56" s="308" t="s">
        <v>440</v>
      </c>
      <c r="C56" s="309"/>
      <c r="D56" s="309"/>
      <c r="E56" s="309"/>
      <c r="F56" s="309"/>
      <c r="G56" s="309"/>
      <c r="H56" s="310"/>
      <c r="I56" s="114">
        <f>SUM(I40:I55)</f>
        <v>0</v>
      </c>
      <c r="J56" s="115">
        <f t="shared" ref="J56" si="7">SUM(J40:J55)</f>
        <v>0</v>
      </c>
      <c r="K56" s="115">
        <f t="shared" ref="K56" si="8">SUM(K40:K55)</f>
        <v>0</v>
      </c>
      <c r="L56" s="127">
        <f t="shared" si="3"/>
        <v>0</v>
      </c>
    </row>
    <row r="57" spans="2:12" ht="33" customHeight="1" thickTop="1" thickBot="1">
      <c r="B57" s="311" t="s">
        <v>441</v>
      </c>
      <c r="C57" s="312"/>
      <c r="D57" s="312"/>
      <c r="E57" s="312"/>
      <c r="F57" s="312"/>
      <c r="G57" s="312"/>
      <c r="H57" s="313"/>
      <c r="I57" s="131">
        <f>SUM(I22,I39,I56)</f>
        <v>0</v>
      </c>
      <c r="J57" s="132">
        <f t="shared" ref="J57:L57" si="9">SUM(J22,J39,J56)</f>
        <v>0</v>
      </c>
      <c r="K57" s="132">
        <f t="shared" si="9"/>
        <v>0</v>
      </c>
      <c r="L57" s="133">
        <f t="shared" si="9"/>
        <v>0</v>
      </c>
    </row>
    <row r="58" spans="2:12" ht="18.600000000000001" thickTop="1"/>
    <row r="59" spans="2:12" ht="18.600000000000001" thickBot="1"/>
    <row r="60" spans="2:12" ht="46.2" customHeight="1" thickTop="1" thickBot="1">
      <c r="B60" s="326" t="s">
        <v>442</v>
      </c>
      <c r="C60" s="327"/>
      <c r="D60" s="327"/>
      <c r="E60" s="327"/>
      <c r="F60" s="327"/>
      <c r="G60" s="327"/>
      <c r="H60" s="327"/>
      <c r="I60" s="116" t="s">
        <v>35</v>
      </c>
      <c r="J60" s="116" t="s">
        <v>36</v>
      </c>
      <c r="K60" s="116" t="s">
        <v>37</v>
      </c>
      <c r="L60" s="117" t="s">
        <v>38</v>
      </c>
    </row>
    <row r="61" spans="2:12" ht="30" customHeight="1" thickTop="1">
      <c r="B61" s="330" t="s">
        <v>497</v>
      </c>
      <c r="C61" s="331"/>
      <c r="D61" s="171" t="s">
        <v>539</v>
      </c>
      <c r="E61" s="172" t="s">
        <v>409</v>
      </c>
      <c r="F61" s="172" t="s">
        <v>540</v>
      </c>
      <c r="G61" s="328" t="s">
        <v>541</v>
      </c>
      <c r="H61" s="329"/>
      <c r="I61" s="173">
        <f>SUMIFS($I$6:$I$55,$D$6:$D$55,B61,$E$6:$E$55,D61)+SUMIFS($I$6:$I$55,$D$6:$D$55,B61,$E$6:$E$55,E61)+SUMIFS($I$6:$I$55,$D$6:$D$55,B61,$E$6:$E$55,F61)+SUMIFS($I$6:$I$55,$D$6:$D$55,B61,$E$6:$E$55,G61)</f>
        <v>0</v>
      </c>
      <c r="J61" s="173">
        <f>SUMIFS($J$6:$J$55,$D$6:$D$55,B61,$E$6:$E$55,D61)+SUMIFS($J$6:$J$55,$D$6:$D$55,B61,$E$6:$E$55,E61)+SUMIFS($J$6:$J$55,$D$6:$D$55,B61,$E$6:$E$55,F61)+SUMIFS($J$6:$J$55,$D$6:$D$55,B61,$E$6:$E$55,G61)</f>
        <v>0</v>
      </c>
      <c r="K61" s="174">
        <f>SUMIFS($K$6:$K$55,$D$6:$D$55,B61,$E$6:$E$55,D61)+SUMIFS($K$6:$K$55,$D$6:$D$55,B61,$E$6:$E$55,E61)+SUMIFS($K$6:$K$55,$D$6:$D$55,B61,$E$6:$E$55,F61)+SUMIFS($K$6:$K$55,$D$6:$D$55,B61,$E$6:$E$55,G61)</f>
        <v>0</v>
      </c>
      <c r="L61" s="175">
        <f>SUMIFS($L$6:$L$55,$D$6:$D$55,B61,$E$6:$E$55,D61)+SUMIFS($L$6:$L$55,$D$6:$D$55,B61,$E$6:$E$55,E61)+SUMIFS($L$6:$L$55,$D$6:$D$55,B61,$E$6:$E$55,F61)+SUMIFS($L$6:$L$55,$D$6:$D$55,B61,$E$6:$E$55,G61)</f>
        <v>0</v>
      </c>
    </row>
    <row r="62" spans="2:12" ht="30" customHeight="1" thickBot="1">
      <c r="B62" s="332"/>
      <c r="C62" s="333"/>
      <c r="D62" s="163" t="s">
        <v>443</v>
      </c>
      <c r="E62" s="163"/>
      <c r="F62" s="163"/>
      <c r="G62" s="163"/>
      <c r="H62" s="164"/>
      <c r="I62" s="176">
        <f>SUMIFS($I$6:$I$55,$D$6:$D$55,B61,$E$6:$E$55,D62)</f>
        <v>0</v>
      </c>
      <c r="J62" s="177">
        <f>SUMIFS($J$6:$J$55,$D$6:$D$55,B61,$E$6:$E$55,D62)</f>
        <v>0</v>
      </c>
      <c r="K62" s="178">
        <f>SUMIFS($K$6:$K$55,$D$6:$D$55,B61,$E$6:$E$55,D62)</f>
        <v>0</v>
      </c>
      <c r="L62" s="179">
        <f>SUMIFS($L$6:$L$55,$D$6:$D$55,B61,$E$6:$E$55,D62)</f>
        <v>0</v>
      </c>
    </row>
    <row r="63" spans="2:12" ht="30" customHeight="1" thickTop="1">
      <c r="B63" s="334" t="s">
        <v>491</v>
      </c>
      <c r="C63" s="335"/>
      <c r="D63" s="180" t="s">
        <v>539</v>
      </c>
      <c r="E63" s="181" t="s">
        <v>409</v>
      </c>
      <c r="F63" s="181" t="s">
        <v>540</v>
      </c>
      <c r="G63" s="314" t="s">
        <v>541</v>
      </c>
      <c r="H63" s="315"/>
      <c r="I63" s="182">
        <f>SUMIFS($I$6:$I$55,$D$6:$D$55,B63,$E$6:$E$55,D63)+SUMIFS($I$6:$I$55,$D$6:$D$55,B63,$E$6:$E$55,E63)+SUMIFS($I$6:$I$55,$D$6:$D$55,B63,$E$6:$E$55,F63)+SUMIFS($I$6:$I$55,$D$6:$D$55,B63,$E$6:$E$55,G63)</f>
        <v>0</v>
      </c>
      <c r="J63" s="183">
        <f>SUMIFS($J$6:$J$55,$D$6:$D$55,B63,$E$6:$E$55,D63)+SUMIFS($J$6:$J$55,$D$6:$D$55,B63,$E$6:$E$55,E63)+SUMIFS($J$6:$J$55,$D$6:$D$55,B63,$E$6:$E$55,F63)+SUMIFS($J$6:$J$55,$D$6:$D$55,B63,$E$6:$E$55,G63)</f>
        <v>0</v>
      </c>
      <c r="K63" s="184">
        <f>SUMIFS($K$6:$K$55,$D$6:$D$55,B63,$E$6:$E$55,D63)+SUMIFS($K$6:$K$55,$D$6:$D$55,B63,$E$6:$E$55,E63)+SUMIFS($K$6:$K$55,$D$6:$D$55,B63,$E$6:$E$55,F63)+SUMIFS($K$6:$K$55,$D$6:$D$55,B63,$E$6:$E$55,G63)</f>
        <v>0</v>
      </c>
      <c r="L63" s="185">
        <f>SUMIFS($L$6:$L$55,$D$6:$D$55,B63,$E$6:$E$55,D63)+SUMIFS($L$6:$L$55,$D$6:$D$55,B63,$E$6:$E$55,E63)+SUMIFS($L$6:$L$55,$D$6:$D$55,B63,$E$6:$E$55,F63)+SUMIFS($L$6:$L$55,$D$6:$D$55,B63,$E$6:$E$55,G63)</f>
        <v>0</v>
      </c>
    </row>
    <row r="64" spans="2:12" ht="30" customHeight="1" thickBot="1">
      <c r="B64" s="332"/>
      <c r="C64" s="333"/>
      <c r="D64" s="163" t="s">
        <v>443</v>
      </c>
      <c r="E64" s="163"/>
      <c r="F64" s="163"/>
      <c r="G64" s="163"/>
      <c r="H64" s="164"/>
      <c r="I64" s="176">
        <f>SUMIFS($I$6:$I$55,$D$6:$D$55,B63,$E$6:$E$55,D64)</f>
        <v>0</v>
      </c>
      <c r="J64" s="177">
        <f>SUMIFS($J$6:$J$55,$D$6:$D$55,B63,$E$6:$E$55,D64)</f>
        <v>0</v>
      </c>
      <c r="K64" s="178">
        <f>SUMIFS($K$6:$K$55,$D$6:$D$55,B63,$E$6:$E$55,D64)</f>
        <v>0</v>
      </c>
      <c r="L64" s="179">
        <f>SUMIFS($L$6:$L$55,$D$6:$D$55,B63,$E$6:$E$55,D64)</f>
        <v>0</v>
      </c>
    </row>
    <row r="65" spans="2:12" ht="30" customHeight="1" thickTop="1">
      <c r="B65" s="334" t="s">
        <v>489</v>
      </c>
      <c r="C65" s="335"/>
      <c r="D65" s="180" t="s">
        <v>539</v>
      </c>
      <c r="E65" s="181" t="s">
        <v>409</v>
      </c>
      <c r="F65" s="181" t="s">
        <v>540</v>
      </c>
      <c r="G65" s="314" t="s">
        <v>541</v>
      </c>
      <c r="H65" s="315"/>
      <c r="I65" s="182">
        <f>SUMIFS($I$6:$I$55,$D$6:$D$55,B65,$E$6:$E$55,D65)+SUMIFS($I$6:$I$55,$D$6:$D$55,B65,$E$6:$E$55,E65)+SUMIFS($I$6:$I$55,$D$6:$D$55,B65,$E$6:$E$55,F65)+SUMIFS($I$6:$I$55,$D$6:$D$55,B65,$E$6:$E$55,G65)</f>
        <v>0</v>
      </c>
      <c r="J65" s="183">
        <f>SUMIFS($J$6:$J$55,$D$6:$D$55,B65,$E$6:$E$55,D65)+SUMIFS($J$6:$J$55,$D$6:$D$55,B65,$E$6:$E$55,E65)+SUMIFS($J$6:$J$55,$D$6:$D$55,B65,$E$6:$E$55,F65)+SUMIFS($J$6:$J$55,$D$6:$D$55,B65,$E$6:$E$55,G65)</f>
        <v>0</v>
      </c>
      <c r="K65" s="184">
        <f>SUMIFS($K$6:$K$55,$D$6:$D$55,B65,$E$6:$E$55,D65)+SUMIFS($K$6:$K$55,$D$6:$D$55,B65,$E$6:$E$55,E65)+SUMIFS($K$6:$K$55,$D$6:$D$55,B65,$E$6:$E$55,F65)+SUMIFS($K$6:$K$55,$D$6:$D$55,B65,$E$6:$E$55,G65)</f>
        <v>0</v>
      </c>
      <c r="L65" s="185">
        <f>SUMIFS($L$6:$L$55,$D$6:$D$55,B65,$E$6:$E$55,D65)+SUMIFS($L$6:$L$55,$D$6:$D$55,B65,$E$6:$E$55,E65)+SUMIFS($L$6:$L$55,$D$6:$D$55,B65,$E$6:$E$55,F65)+SUMIFS($L$6:$L$55,$D$6:$D$55,B65,$E$6:$E$55,G65)</f>
        <v>0</v>
      </c>
    </row>
    <row r="66" spans="2:12" ht="30" customHeight="1" thickBot="1">
      <c r="B66" s="332"/>
      <c r="C66" s="333"/>
      <c r="D66" s="163" t="s">
        <v>443</v>
      </c>
      <c r="E66" s="163"/>
      <c r="F66" s="163"/>
      <c r="G66" s="163"/>
      <c r="H66" s="164"/>
      <c r="I66" s="176">
        <f>SUMIFS($I$6:$I$55,$D$6:$D$55,B65,$E$6:$E$55,D66)</f>
        <v>0</v>
      </c>
      <c r="J66" s="177">
        <f>SUMIFS($J$6:$J$55,$D$6:$D$55,B65,$E$6:$E$55,D66)</f>
        <v>0</v>
      </c>
      <c r="K66" s="178">
        <f>SUMIFS($K$6:$K$55,$D$6:$D$55,B65,$E$6:$E$55,D66)</f>
        <v>0</v>
      </c>
      <c r="L66" s="179">
        <f>SUMIFS($L$6:$L$55,$D$6:$D$55,B65,$E$6:$E$55,D66)</f>
        <v>0</v>
      </c>
    </row>
    <row r="67" spans="2:12" ht="30" customHeight="1" thickTop="1">
      <c r="B67" s="336" t="s">
        <v>416</v>
      </c>
      <c r="C67" s="337"/>
      <c r="D67" s="180" t="s">
        <v>539</v>
      </c>
      <c r="E67" s="181" t="s">
        <v>409</v>
      </c>
      <c r="F67" s="181" t="s">
        <v>540</v>
      </c>
      <c r="G67" s="314" t="s">
        <v>541</v>
      </c>
      <c r="H67" s="315"/>
      <c r="I67" s="182">
        <f>SUMIFS($I$6:$I$55,$D$6:$D$55,B67,$E$6:$E$55,D67)+SUMIFS($I$6:$I$55,$D$6:$D$55,B67,$E$6:$E$55,E67)+SUMIFS($I$6:$I$55,$D$6:$D$55,B67,$E$6:$E$55,F67)+SUMIFS($I$6:$I$55,$D$6:$D$55,B67,$E$6:$E$55,G67)</f>
        <v>0</v>
      </c>
      <c r="J67" s="183">
        <f>SUMIFS($J$6:$J$55,$D$6:$D$55,B67,$E$6:$E$55,D67)+SUMIFS($J$6:$J$55,$D$6:$D$55,B67,$E$6:$E$55,E67)+SUMIFS($J$6:$J$55,$D$6:$D$55,B67,$E$6:$E$55,F67)+SUMIFS($J$6:$J$55,$D$6:$D$55,B67,$E$6:$E$55,G67)</f>
        <v>0</v>
      </c>
      <c r="K67" s="184">
        <f>SUMIFS($K$6:$K$55,$D$6:$D$55,B67,$E$6:$E$55,D67)+SUMIFS($K$6:$K$55,$D$6:$D$55,B67,$E$6:$E$55,E67)+SUMIFS($K$6:$K$55,$D$6:$D$55,B67,$E$6:$E$55,F67)+SUMIFS($K$6:$K$55,$D$6:$D$55,B67,$E$6:$E$55,G67)</f>
        <v>0</v>
      </c>
      <c r="L67" s="185">
        <f>SUMIFS($L$6:$L$55,$D$6:$D$55,B67,$E$6:$E$55,D67)+SUMIFS($L$6:$L$55,$D$6:$D$55,B67,$E$6:$E$55,E67)+SUMIFS($L$6:$L$55,$D$6:$D$55,B67,$E$6:$E$55,F67)+SUMIFS($L$6:$L$55,$D$6:$D$55,B67,$E$6:$E$55,G67)</f>
        <v>0</v>
      </c>
    </row>
    <row r="68" spans="2:12" ht="30" customHeight="1" thickBot="1">
      <c r="B68" s="332"/>
      <c r="C68" s="333"/>
      <c r="D68" s="163" t="s">
        <v>443</v>
      </c>
      <c r="E68" s="163"/>
      <c r="F68" s="163"/>
      <c r="G68" s="163"/>
      <c r="H68" s="164"/>
      <c r="I68" s="176">
        <f>SUMIFS($I$6:$I$55,$D$6:$D$55,B67,$E$6:$E$55,D68)</f>
        <v>0</v>
      </c>
      <c r="J68" s="177">
        <f>SUMIFS($J$6:$J$55,$D$6:$D$55,B67,$E$6:$E$55,D68)</f>
        <v>0</v>
      </c>
      <c r="K68" s="178">
        <f>SUMIFS($K$6:$K$55,$D$6:$D$55,B67,$E$6:$E$55,E68)</f>
        <v>0</v>
      </c>
      <c r="L68" s="179">
        <f>SUMIFS($L$6:$L$55,$D$6:$D$55,B67,$E$6:$E$55,D68)</f>
        <v>0</v>
      </c>
    </row>
    <row r="69" spans="2:12" ht="30" customHeight="1" thickTop="1">
      <c r="B69" s="334" t="s">
        <v>182</v>
      </c>
      <c r="C69" s="335"/>
      <c r="D69" s="180" t="s">
        <v>539</v>
      </c>
      <c r="E69" s="181" t="s">
        <v>542</v>
      </c>
      <c r="F69" s="181"/>
      <c r="G69" s="314"/>
      <c r="H69" s="315"/>
      <c r="I69" s="182">
        <f>SUMIFS($I$6:$I$55,$D$6:$D$55,B69,$E$6:$E$55,D69)+SUMIFS($I$6:$I$55,$D$6:$D$55,B69,$E$6:$E$55,E69)</f>
        <v>0</v>
      </c>
      <c r="J69" s="182">
        <f>SUMIFS($J$6:$J$55,$D$6:$D$55,B69,$E$6:$E$55,D69)+SUMIFS($J$6:$J$55,$D$6:$D$55,B69,$E$6:$E$55,E69)</f>
        <v>0</v>
      </c>
      <c r="K69" s="182">
        <f>SUMIFS($K$6:$K$55,$D$6:$D$55,B69,$E$6:$E$55,D69)+SUMIFS($K$6:$K$55,$D$6:$D$55,B69,$E$6:$E$55,E69)</f>
        <v>0</v>
      </c>
      <c r="L69" s="185">
        <f>SUMIFS($L$6:$L$55,$D$6:$D$55,B69,$E$6:$E$55,D69)+SUMIFS($L$6:$L$55,$D$6:$D$55,B69,$E$6:$E$55,E69)</f>
        <v>0</v>
      </c>
    </row>
    <row r="70" spans="2:12" ht="30" customHeight="1" thickBot="1">
      <c r="B70" s="332"/>
      <c r="C70" s="333"/>
      <c r="D70" s="338"/>
      <c r="E70" s="339"/>
      <c r="F70" s="339"/>
      <c r="G70" s="339"/>
      <c r="H70" s="339"/>
      <c r="I70" s="339"/>
      <c r="J70" s="339"/>
      <c r="K70" s="339"/>
      <c r="L70" s="340"/>
    </row>
    <row r="71" spans="2:12" ht="30" customHeight="1" thickTop="1">
      <c r="B71" s="334" t="s">
        <v>415</v>
      </c>
      <c r="C71" s="335"/>
      <c r="D71" s="180" t="s">
        <v>539</v>
      </c>
      <c r="E71" s="181" t="s">
        <v>409</v>
      </c>
      <c r="F71" s="181" t="s">
        <v>540</v>
      </c>
      <c r="G71" s="314" t="s">
        <v>541</v>
      </c>
      <c r="H71" s="315"/>
      <c r="I71" s="182">
        <f>SUMIFS($I$6:$I$55,$D$6:$D$55,B71,$E$6:$E$55,D71)+SUMIFS($I$6:$I$55,$D$6:$D$55,B71,$E$6:$E$55,E71)+SUMIFS($I$6:$I$55,$D$6:$D$55,B71,$E$6:$E$55,F71)+SUMIFS($I$6:$I$55,$D$6:$D$55,B71,$E$6:$E$55,G71)</f>
        <v>0</v>
      </c>
      <c r="J71" s="182">
        <f>SUMIFS($J$6:$J$55,$D$6:$D$55,B71,$E$6:$E$55,D71)+SUMIFS($J$6:$J$55,$D$6:$D$55,B71,$E$6:$E$55,E71)+SUMIFS($J$6:$J$55,$D$6:$D$55,B71,$E$6:$E$55,F71)+SUMIFS($J$6:$J$55,$D$6:$D$55,B71,$E$6:$E$55,G71)</f>
        <v>0</v>
      </c>
      <c r="K71" s="184">
        <f>SUMIFS($K$6:$K$55,$D$6:$D$55,B71,$E$6:$E$55,D71)+SUMIFS($K$6:$K$55,$D$6:$D$55,B71,$E$6:$E$55,E71)+SUMIFS($K$6:$K$55,$D$6:$D$55,B71,$E$6:$E$55,F71)+SUMIFS($K$6:$K$55,$D$6:$D$55,B71,$E$6:$E$55,G71)</f>
        <v>0</v>
      </c>
      <c r="L71" s="185">
        <f>SUMIFS($L$6:$L$55,$D$6:$D$55,B71,$E$6:$E$55,D71)+SUMIFS($L$6:$L$55,$D$6:$D$55,B71,$E$6:$E$55,E71)+SUMIFS($L$6:$L$55,$D$6:$D$55,B71,$E$6:$E$55,F71)+SUMIFS($L$6:$L$55,$D$6:$D$55,B71,$E$6:$E$55,G71)</f>
        <v>0</v>
      </c>
    </row>
    <row r="72" spans="2:12" ht="30" customHeight="1" thickBot="1">
      <c r="B72" s="332"/>
      <c r="C72" s="333"/>
      <c r="D72" s="163" t="s">
        <v>443</v>
      </c>
      <c r="E72" s="163"/>
      <c r="F72" s="163"/>
      <c r="G72" s="163"/>
      <c r="H72" s="164"/>
      <c r="I72" s="176">
        <f>SUMIFS($I$6:$I$55,$D$6:$D$55,B71,$E$6:$E$55,D72)</f>
        <v>0</v>
      </c>
      <c r="J72" s="176">
        <f>SUMIFS($J$6:$J$55,$D$6:$D$55,B71,$E$6:$E$55,D72)</f>
        <v>0</v>
      </c>
      <c r="K72" s="178">
        <f>SUMIFS($K$6:$K$55,$D$6:$D$55,B71,$E$6:$E$55,D72)</f>
        <v>0</v>
      </c>
      <c r="L72" s="179">
        <f>SUMIFS($L$6:$L$55,$D$6:$D$55,B71,$E$6:$E$55,D72)</f>
        <v>0</v>
      </c>
    </row>
    <row r="73" spans="2:12" ht="30" customHeight="1" thickTop="1">
      <c r="B73" s="334" t="s">
        <v>159</v>
      </c>
      <c r="C73" s="335"/>
      <c r="D73" s="180" t="s">
        <v>539</v>
      </c>
      <c r="E73" s="181" t="s">
        <v>542</v>
      </c>
      <c r="F73" s="165"/>
      <c r="G73" s="165"/>
      <c r="H73" s="166"/>
      <c r="I73" s="134">
        <f>SUMIFS($I$6:$I$55,$D$6:$D$55,B73,$E$6:$E$55,D73)+SUMIFS($I$6:$I$55,$D$6:$D$55,B73,$E$6:$E$55,E73)</f>
        <v>0</v>
      </c>
      <c r="J73" s="134">
        <f>SUMIFS($J$6:$J$55,$D$6:$D$55,B73,$E$6:$E$55,D73)+SUMIFS($J$6:$J$55,$D$6:$D$55,B73,$E$6:$E$55,E73)</f>
        <v>0</v>
      </c>
      <c r="K73" s="134">
        <f>SUMIFS($K$6:$K$55,$D$6:$D$55,B73,$E$6:$E$55,D73)+SUMIFS($K$6:$K$55,$D$6:$D$55,B73,$E$6:$E$55,E73)</f>
        <v>0</v>
      </c>
      <c r="L73" s="135">
        <f>SUMIFS($L$6:$L$55,$D$6:$D$55,B73,$E$6:$E$55,D73)+SUMIFS($L$6:$L$55,$D$6:$D$55,B73,$E$6:$E$55,E73)</f>
        <v>0</v>
      </c>
    </row>
    <row r="74" spans="2:12" ht="30" customHeight="1" thickBot="1">
      <c r="B74" s="332"/>
      <c r="C74" s="333"/>
      <c r="D74" s="338"/>
      <c r="E74" s="339"/>
      <c r="F74" s="339"/>
      <c r="G74" s="339"/>
      <c r="H74" s="339"/>
      <c r="I74" s="339"/>
      <c r="J74" s="339"/>
      <c r="K74" s="339"/>
      <c r="L74" s="340"/>
    </row>
    <row r="75" spans="2:12" ht="30" customHeight="1" thickTop="1" thickBot="1">
      <c r="B75" s="324" t="s">
        <v>21</v>
      </c>
      <c r="C75" s="325"/>
      <c r="D75" s="325"/>
      <c r="E75" s="325"/>
      <c r="F75" s="325"/>
      <c r="G75" s="325"/>
      <c r="H75" s="325"/>
      <c r="I75" s="136">
        <f>SUM(I61:I74)</f>
        <v>0</v>
      </c>
      <c r="J75" s="136">
        <f t="shared" ref="J75:K75" si="10">SUM(J61:J74)</f>
        <v>0</v>
      </c>
      <c r="K75" s="136">
        <f t="shared" si="10"/>
        <v>0</v>
      </c>
      <c r="L75" s="137">
        <f>SUM(L61:L74)</f>
        <v>0</v>
      </c>
    </row>
    <row r="76" spans="2:12" ht="18.600000000000001" thickTop="1"/>
  </sheetData>
  <mergeCells count="27">
    <mergeCell ref="B75:H75"/>
    <mergeCell ref="B60:H60"/>
    <mergeCell ref="G61:H61"/>
    <mergeCell ref="G63:H63"/>
    <mergeCell ref="G71:H71"/>
    <mergeCell ref="B61:C62"/>
    <mergeCell ref="B63:C64"/>
    <mergeCell ref="B65:C66"/>
    <mergeCell ref="B67:C68"/>
    <mergeCell ref="B69:C70"/>
    <mergeCell ref="G69:H69"/>
    <mergeCell ref="D70:L70"/>
    <mergeCell ref="B71:C72"/>
    <mergeCell ref="B73:C74"/>
    <mergeCell ref="D74:L74"/>
    <mergeCell ref="B56:H56"/>
    <mergeCell ref="B57:H57"/>
    <mergeCell ref="G65:H65"/>
    <mergeCell ref="G67:H67"/>
    <mergeCell ref="B6:B21"/>
    <mergeCell ref="B23:B38"/>
    <mergeCell ref="B40:B55"/>
    <mergeCell ref="C6:C21"/>
    <mergeCell ref="C23:C38"/>
    <mergeCell ref="C40:C55"/>
    <mergeCell ref="B22:H22"/>
    <mergeCell ref="B39:H39"/>
  </mergeCells>
  <phoneticPr fontId="1"/>
  <dataValidations count="2">
    <dataValidation type="list" allowBlank="1" showInputMessage="1" showErrorMessage="1" sqref="E40:E55 E6:E21 E23:E38" xr:uid="{00000000-0002-0000-0200-000000000000}">
      <formula1>$O$7:$O$11</formula1>
    </dataValidation>
    <dataValidation type="list" allowBlank="1" showInputMessage="1" showErrorMessage="1" sqref="D6:D21 D40:D55 D23:D38" xr:uid="{00000000-0002-0000-0200-000001000000}">
      <formula1>$P$6:$P$14</formula1>
    </dataValidation>
  </dataValidations>
  <pageMargins left="0.70866141732283472" right="0.70866141732283472" top="0.74803149606299213" bottom="0.74803149606299213" header="0.31496062992125984" footer="0.31496062992125984"/>
  <pageSetup paperSize="9" scale="38"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AC64"/>
  <sheetViews>
    <sheetView view="pageBreakPreview" topLeftCell="C1" zoomScaleNormal="100" zoomScaleSheetLayoutView="100" workbookViewId="0">
      <pane ySplit="1" topLeftCell="A2" activePane="bottomLeft" state="frozen"/>
      <selection activeCell="G38" sqref="G38 J38"/>
      <selection pane="bottomLeft" activeCell="E17" sqref="E17:P18"/>
    </sheetView>
  </sheetViews>
  <sheetFormatPr defaultColWidth="9" defaultRowHeight="13.2"/>
  <cols>
    <col min="1" max="1" width="3.59765625" style="2" customWidth="1"/>
    <col min="2" max="2" width="3.69921875" style="8" customWidth="1"/>
    <col min="3" max="3" width="4" style="2" customWidth="1"/>
    <col min="4" max="4" width="22" style="2" customWidth="1"/>
    <col min="5" max="16" width="7.69921875" style="2" customWidth="1"/>
    <col min="17" max="20" width="7.09765625" style="2" customWidth="1"/>
    <col min="21" max="21" width="7.796875" style="2" customWidth="1"/>
    <col min="22" max="22" width="2.5" style="2" customWidth="1"/>
    <col min="23" max="25" width="9" style="2"/>
    <col min="26" max="26" width="11.19921875" style="2" bestFit="1" customWidth="1"/>
    <col min="27" max="16384" width="9" style="2"/>
  </cols>
  <sheetData>
    <row r="1" spans="1:29" ht="26.25" customHeight="1">
      <c r="A1" s="26" t="s">
        <v>473</v>
      </c>
      <c r="B1" s="1"/>
    </row>
    <row r="2" spans="1:29" s="198" customFormat="1" ht="23.25" customHeight="1">
      <c r="A2" s="25" t="s">
        <v>28</v>
      </c>
      <c r="B2" s="197" t="s">
        <v>559</v>
      </c>
    </row>
    <row r="3" spans="1:29" ht="6" customHeight="1" thickBot="1">
      <c r="A3" s="11"/>
      <c r="B3" s="10"/>
      <c r="C3" s="10"/>
      <c r="D3" s="10"/>
      <c r="E3" s="7"/>
      <c r="F3" s="7"/>
    </row>
    <row r="4" spans="1:29" ht="37.5" customHeight="1" thickBot="1">
      <c r="B4" s="149" t="s">
        <v>12</v>
      </c>
      <c r="C4" s="458" t="s">
        <v>6</v>
      </c>
      <c r="D4" s="459"/>
      <c r="E4" s="458" t="s">
        <v>7</v>
      </c>
      <c r="F4" s="459"/>
      <c r="G4" s="459"/>
      <c r="H4" s="459"/>
      <c r="I4" s="459"/>
      <c r="J4" s="459"/>
      <c r="K4" s="459"/>
      <c r="L4" s="459"/>
      <c r="M4" s="459"/>
      <c r="N4" s="459"/>
      <c r="O4" s="459"/>
      <c r="P4" s="460"/>
      <c r="Q4" s="458" t="s">
        <v>13</v>
      </c>
      <c r="R4" s="459"/>
      <c r="S4" s="459"/>
      <c r="T4" s="459"/>
      <c r="U4" s="461"/>
    </row>
    <row r="5" spans="1:29" ht="40.049999999999997" customHeight="1" thickTop="1" thickBot="1">
      <c r="B5" s="154" t="s">
        <v>25</v>
      </c>
      <c r="C5" s="470" t="s">
        <v>23</v>
      </c>
      <c r="D5" s="471"/>
      <c r="E5" s="472" t="s">
        <v>412</v>
      </c>
      <c r="F5" s="473"/>
      <c r="G5" s="473"/>
      <c r="H5" s="473"/>
      <c r="I5" s="472" t="s">
        <v>417</v>
      </c>
      <c r="J5" s="473"/>
      <c r="K5" s="473"/>
      <c r="L5" s="474"/>
      <c r="M5" s="473" t="s">
        <v>418</v>
      </c>
      <c r="N5" s="473"/>
      <c r="O5" s="473"/>
      <c r="P5" s="474"/>
      <c r="Q5" s="467"/>
      <c r="R5" s="468"/>
      <c r="S5" s="468"/>
      <c r="T5" s="468"/>
      <c r="U5" s="469"/>
    </row>
    <row r="6" spans="1:29" ht="40.049999999999997" customHeight="1" thickBot="1">
      <c r="B6" s="155" t="s">
        <v>26</v>
      </c>
      <c r="C6" s="353" t="s">
        <v>5</v>
      </c>
      <c r="D6" s="354"/>
      <c r="E6" s="388"/>
      <c r="F6" s="389"/>
      <c r="G6" s="389"/>
      <c r="H6" s="389"/>
      <c r="I6" s="388"/>
      <c r="J6" s="389"/>
      <c r="K6" s="389"/>
      <c r="L6" s="390"/>
      <c r="M6" s="389"/>
      <c r="N6" s="389"/>
      <c r="O6" s="389"/>
      <c r="P6" s="390"/>
      <c r="Q6" s="407" t="s">
        <v>15</v>
      </c>
      <c r="R6" s="408"/>
      <c r="S6" s="408"/>
      <c r="T6" s="408"/>
      <c r="U6" s="409"/>
      <c r="Y6" s="2" t="s">
        <v>5</v>
      </c>
      <c r="AA6" s="2" t="s">
        <v>4</v>
      </c>
      <c r="AB6" s="2" t="s">
        <v>474</v>
      </c>
      <c r="AC6" s="2" t="s">
        <v>464</v>
      </c>
    </row>
    <row r="7" spans="1:29" ht="40.049999999999997" customHeight="1">
      <c r="B7" s="391" t="s">
        <v>32</v>
      </c>
      <c r="C7" s="478" t="s">
        <v>171</v>
      </c>
      <c r="D7" s="479"/>
      <c r="E7" s="480"/>
      <c r="F7" s="405"/>
      <c r="G7" s="405"/>
      <c r="H7" s="405"/>
      <c r="I7" s="480"/>
      <c r="J7" s="405"/>
      <c r="K7" s="405"/>
      <c r="L7" s="406"/>
      <c r="M7" s="405"/>
      <c r="N7" s="405"/>
      <c r="O7" s="405"/>
      <c r="P7" s="406"/>
      <c r="Q7" s="481" t="s">
        <v>431</v>
      </c>
      <c r="R7" s="482"/>
      <c r="S7" s="482"/>
      <c r="T7" s="482"/>
      <c r="U7" s="483"/>
      <c r="Y7" s="2" t="s">
        <v>421</v>
      </c>
      <c r="Z7" s="9">
        <v>1000000</v>
      </c>
      <c r="AA7" s="2" t="s">
        <v>10</v>
      </c>
      <c r="AB7" s="2" t="s">
        <v>475</v>
      </c>
      <c r="AC7" s="2" t="s">
        <v>468</v>
      </c>
    </row>
    <row r="8" spans="1:29" ht="40.049999999999997" customHeight="1">
      <c r="B8" s="392"/>
      <c r="C8" s="148"/>
      <c r="D8" s="153" t="s">
        <v>419</v>
      </c>
      <c r="E8" s="492"/>
      <c r="F8" s="403"/>
      <c r="G8" s="403"/>
      <c r="H8" s="403"/>
      <c r="I8" s="492"/>
      <c r="J8" s="403"/>
      <c r="K8" s="403"/>
      <c r="L8" s="404"/>
      <c r="M8" s="403"/>
      <c r="N8" s="403"/>
      <c r="O8" s="403"/>
      <c r="P8" s="404"/>
      <c r="Q8" s="414" t="s">
        <v>420</v>
      </c>
      <c r="R8" s="415"/>
      <c r="S8" s="415"/>
      <c r="T8" s="415"/>
      <c r="U8" s="416"/>
      <c r="Y8" s="2" t="s">
        <v>422</v>
      </c>
      <c r="Z8" s="9">
        <v>1000000</v>
      </c>
      <c r="AA8" s="2" t="s">
        <v>11</v>
      </c>
      <c r="AC8" s="2" t="s">
        <v>469</v>
      </c>
    </row>
    <row r="9" spans="1:29" ht="40.049999999999997" customHeight="1" thickBot="1">
      <c r="B9" s="393"/>
      <c r="C9" s="484" t="s">
        <v>449</v>
      </c>
      <c r="D9" s="485"/>
      <c r="E9" s="486"/>
      <c r="F9" s="487"/>
      <c r="G9" s="487"/>
      <c r="H9" s="487"/>
      <c r="I9" s="486"/>
      <c r="J9" s="487"/>
      <c r="K9" s="487"/>
      <c r="L9" s="488"/>
      <c r="M9" s="487"/>
      <c r="N9" s="487"/>
      <c r="O9" s="487"/>
      <c r="P9" s="488"/>
      <c r="Q9" s="489" t="s">
        <v>488</v>
      </c>
      <c r="R9" s="490"/>
      <c r="S9" s="490"/>
      <c r="T9" s="490"/>
      <c r="U9" s="491"/>
      <c r="Y9" s="2" t="s">
        <v>423</v>
      </c>
      <c r="Z9" s="9">
        <v>300000</v>
      </c>
      <c r="AA9" s="2" t="s">
        <v>158</v>
      </c>
      <c r="AC9" s="2" t="s">
        <v>470</v>
      </c>
    </row>
    <row r="10" spans="1:29" ht="60" customHeight="1" thickBot="1">
      <c r="B10" s="161" t="s">
        <v>450</v>
      </c>
      <c r="C10" s="353" t="s">
        <v>504</v>
      </c>
      <c r="D10" s="354"/>
      <c r="E10" s="420"/>
      <c r="F10" s="421"/>
      <c r="G10" s="421"/>
      <c r="H10" s="422"/>
      <c r="I10" s="420"/>
      <c r="J10" s="421"/>
      <c r="K10" s="421"/>
      <c r="L10" s="422"/>
      <c r="M10" s="420"/>
      <c r="N10" s="421"/>
      <c r="O10" s="421"/>
      <c r="P10" s="422"/>
      <c r="Q10" s="343" t="s">
        <v>536</v>
      </c>
      <c r="R10" s="344"/>
      <c r="S10" s="344"/>
      <c r="T10" s="344"/>
      <c r="U10" s="345"/>
      <c r="Y10" s="2" t="s">
        <v>424</v>
      </c>
      <c r="Z10" s="9">
        <v>300000</v>
      </c>
      <c r="AC10" s="2" t="s">
        <v>476</v>
      </c>
    </row>
    <row r="11" spans="1:29" ht="40.049999999999997" customHeight="1">
      <c r="B11" s="351" t="s">
        <v>160</v>
      </c>
      <c r="C11" s="462" t="s">
        <v>453</v>
      </c>
      <c r="D11" s="463"/>
      <c r="E11" s="475"/>
      <c r="F11" s="476"/>
      <c r="G11" s="476"/>
      <c r="H11" s="476"/>
      <c r="I11" s="475"/>
      <c r="J11" s="476"/>
      <c r="K11" s="476"/>
      <c r="L11" s="477"/>
      <c r="M11" s="476"/>
      <c r="N11" s="476"/>
      <c r="O11" s="476"/>
      <c r="P11" s="477"/>
      <c r="Q11" s="464" t="s">
        <v>452</v>
      </c>
      <c r="R11" s="465"/>
      <c r="S11" s="465"/>
      <c r="T11" s="465"/>
      <c r="U11" s="466"/>
      <c r="Y11" s="2" t="s">
        <v>425</v>
      </c>
      <c r="Z11" s="9">
        <v>1000000</v>
      </c>
      <c r="AC11" s="2" t="s">
        <v>457</v>
      </c>
    </row>
    <row r="12" spans="1:29" ht="40.049999999999997" customHeight="1" thickBot="1">
      <c r="B12" s="352"/>
      <c r="C12" s="395" t="s">
        <v>451</v>
      </c>
      <c r="D12" s="396"/>
      <c r="E12" s="397"/>
      <c r="F12" s="398"/>
      <c r="G12" s="398"/>
      <c r="H12" s="398"/>
      <c r="I12" s="397"/>
      <c r="J12" s="398"/>
      <c r="K12" s="398"/>
      <c r="L12" s="399"/>
      <c r="M12" s="398"/>
      <c r="N12" s="398"/>
      <c r="O12" s="398"/>
      <c r="P12" s="399"/>
      <c r="Q12" s="417" t="s">
        <v>487</v>
      </c>
      <c r="R12" s="418"/>
      <c r="S12" s="418"/>
      <c r="T12" s="418"/>
      <c r="U12" s="419"/>
      <c r="Y12" s="2" t="s">
        <v>221</v>
      </c>
      <c r="Z12" s="9"/>
      <c r="AC12" s="2" t="s">
        <v>477</v>
      </c>
    </row>
    <row r="13" spans="1:29" ht="40.049999999999997" customHeight="1" thickBot="1">
      <c r="B13" s="152" t="s">
        <v>460</v>
      </c>
      <c r="C13" s="353" t="s">
        <v>4</v>
      </c>
      <c r="D13" s="354"/>
      <c r="E13" s="400"/>
      <c r="F13" s="401"/>
      <c r="G13" s="401"/>
      <c r="H13" s="401"/>
      <c r="I13" s="400"/>
      <c r="J13" s="401"/>
      <c r="K13" s="401"/>
      <c r="L13" s="402"/>
      <c r="M13" s="401"/>
      <c r="N13" s="401"/>
      <c r="O13" s="401"/>
      <c r="P13" s="402"/>
      <c r="Q13" s="407"/>
      <c r="R13" s="408"/>
      <c r="S13" s="408"/>
      <c r="T13" s="408"/>
      <c r="U13" s="409"/>
      <c r="Y13" s="2" t="s">
        <v>224</v>
      </c>
      <c r="Z13" s="9"/>
      <c r="AC13" s="2" t="s">
        <v>458</v>
      </c>
    </row>
    <row r="14" spans="1:29" ht="30" customHeight="1">
      <c r="B14" s="381" t="s">
        <v>461</v>
      </c>
      <c r="C14" s="382" t="s">
        <v>455</v>
      </c>
      <c r="D14" s="383"/>
      <c r="E14" s="167" t="str">
        <f>IF(OR('2_業務改善計画（厚生労働省提出様式）'!C21="○",'2_業務改善計画（厚生労働省提出様式）'!E21="○"),"○","")</f>
        <v/>
      </c>
      <c r="F14" s="394" t="s">
        <v>527</v>
      </c>
      <c r="G14" s="394"/>
      <c r="H14" s="394"/>
      <c r="I14" s="169" t="str">
        <f>IF('2_業務改善計画（厚生労働省提出様式）'!E21="○","○","")</f>
        <v/>
      </c>
      <c r="J14" s="394" t="s">
        <v>528</v>
      </c>
      <c r="K14" s="394"/>
      <c r="L14" s="394"/>
      <c r="M14" s="169" t="str">
        <f>IF(OR('2_業務改善計画（厚生労働省提出様式）'!C19="○",'2_業務改善計画（厚生労働省提出様式）'!C22="○"),"○","")</f>
        <v/>
      </c>
      <c r="N14" s="394" t="s">
        <v>529</v>
      </c>
      <c r="O14" s="394"/>
      <c r="P14" s="394"/>
      <c r="Q14" s="455" t="s">
        <v>534</v>
      </c>
      <c r="R14" s="456"/>
      <c r="S14" s="456"/>
      <c r="T14" s="456"/>
      <c r="U14" s="457"/>
      <c r="Y14" s="2" t="s">
        <v>227</v>
      </c>
      <c r="Z14" s="9"/>
    </row>
    <row r="15" spans="1:29" ht="30" customHeight="1">
      <c r="B15" s="351"/>
      <c r="C15" s="384"/>
      <c r="D15" s="385"/>
      <c r="E15" s="168" t="str">
        <f>IF(OR('2_業務改善計画（厚生労働省提出様式）'!C20="○",'2_業務改善計画（厚生労働省提出様式）'!E20="○"),"○","")</f>
        <v/>
      </c>
      <c r="F15" s="423" t="s">
        <v>530</v>
      </c>
      <c r="G15" s="423"/>
      <c r="H15" s="423"/>
      <c r="I15" s="170" t="str">
        <f>IF('2_業務改善計画（厚生労働省提出様式）'!E19="○","○","")</f>
        <v/>
      </c>
      <c r="J15" s="423" t="s">
        <v>456</v>
      </c>
      <c r="K15" s="423"/>
      <c r="L15" s="423"/>
      <c r="M15" s="170" t="str">
        <f>IF('2_業務改善計画（厚生労働省提出様式）'!C23="○","○","")</f>
        <v/>
      </c>
      <c r="N15" s="423" t="s">
        <v>531</v>
      </c>
      <c r="O15" s="423"/>
      <c r="P15" s="423"/>
      <c r="Q15" s="369"/>
      <c r="R15" s="370"/>
      <c r="S15" s="370"/>
      <c r="T15" s="370"/>
      <c r="U15" s="371"/>
      <c r="Y15" s="2" t="s">
        <v>426</v>
      </c>
      <c r="Z15" s="9"/>
    </row>
    <row r="16" spans="1:29" ht="79.95" customHeight="1" thickBot="1">
      <c r="B16" s="352"/>
      <c r="C16" s="386"/>
      <c r="D16" s="387"/>
      <c r="E16" s="412" t="s">
        <v>459</v>
      </c>
      <c r="F16" s="412"/>
      <c r="G16" s="412"/>
      <c r="H16" s="412"/>
      <c r="I16" s="413"/>
      <c r="J16" s="413"/>
      <c r="K16" s="413"/>
      <c r="L16" s="413"/>
      <c r="M16" s="413"/>
      <c r="N16" s="413"/>
      <c r="O16" s="413"/>
      <c r="P16" s="413"/>
      <c r="Q16" s="372"/>
      <c r="R16" s="373"/>
      <c r="S16" s="373"/>
      <c r="T16" s="373"/>
      <c r="U16" s="374"/>
      <c r="Y16" s="2" t="s">
        <v>427</v>
      </c>
      <c r="Z16" s="9"/>
    </row>
    <row r="17" spans="2:25" ht="70.05" customHeight="1">
      <c r="B17" s="341" t="s">
        <v>471</v>
      </c>
      <c r="C17" s="424" t="s">
        <v>462</v>
      </c>
      <c r="D17" s="424"/>
      <c r="E17" s="375"/>
      <c r="F17" s="375"/>
      <c r="G17" s="375"/>
      <c r="H17" s="375"/>
      <c r="I17" s="375"/>
      <c r="J17" s="375"/>
      <c r="K17" s="375"/>
      <c r="L17" s="375"/>
      <c r="M17" s="375"/>
      <c r="N17" s="375"/>
      <c r="O17" s="375"/>
      <c r="P17" s="375"/>
      <c r="Q17" s="430"/>
      <c r="R17" s="431"/>
      <c r="S17" s="431"/>
      <c r="T17" s="431"/>
      <c r="U17" s="432"/>
      <c r="Y17" s="2" t="s">
        <v>575</v>
      </c>
    </row>
    <row r="18" spans="2:25" ht="40.049999999999997" customHeight="1" thickBot="1">
      <c r="B18" s="342"/>
      <c r="C18" s="425"/>
      <c r="D18" s="425"/>
      <c r="E18" s="376"/>
      <c r="F18" s="376"/>
      <c r="G18" s="376"/>
      <c r="H18" s="376"/>
      <c r="I18" s="376"/>
      <c r="J18" s="376"/>
      <c r="K18" s="376"/>
      <c r="L18" s="376"/>
      <c r="M18" s="376"/>
      <c r="N18" s="376"/>
      <c r="O18" s="376"/>
      <c r="P18" s="376"/>
      <c r="Q18" s="433"/>
      <c r="R18" s="434"/>
      <c r="S18" s="434"/>
      <c r="T18" s="434"/>
      <c r="U18" s="435"/>
      <c r="Y18" s="2" t="s">
        <v>168</v>
      </c>
    </row>
    <row r="19" spans="2:25" ht="40.049999999999997" customHeight="1">
      <c r="B19" s="350" t="s">
        <v>472</v>
      </c>
      <c r="C19" s="377" t="s">
        <v>463</v>
      </c>
      <c r="D19" s="378"/>
      <c r="E19" s="449"/>
      <c r="F19" s="450"/>
      <c r="G19" s="450"/>
      <c r="H19" s="450"/>
      <c r="I19" s="450"/>
      <c r="J19" s="450"/>
      <c r="K19" s="450"/>
      <c r="L19" s="450"/>
      <c r="M19" s="450"/>
      <c r="N19" s="450"/>
      <c r="O19" s="450"/>
      <c r="P19" s="451"/>
      <c r="Q19" s="430"/>
      <c r="R19" s="431"/>
      <c r="S19" s="431"/>
      <c r="T19" s="431"/>
      <c r="U19" s="432"/>
      <c r="Y19" s="2" t="s">
        <v>428</v>
      </c>
    </row>
    <row r="20" spans="2:25" ht="40.049999999999997" customHeight="1" thickBot="1">
      <c r="B20" s="347"/>
      <c r="C20" s="379"/>
      <c r="D20" s="380"/>
      <c r="E20" s="452"/>
      <c r="F20" s="453"/>
      <c r="G20" s="453"/>
      <c r="H20" s="453"/>
      <c r="I20" s="453"/>
      <c r="J20" s="453"/>
      <c r="K20" s="453"/>
      <c r="L20" s="453"/>
      <c r="M20" s="453"/>
      <c r="N20" s="453"/>
      <c r="O20" s="453"/>
      <c r="P20" s="454"/>
      <c r="Q20" s="433"/>
      <c r="R20" s="434"/>
      <c r="S20" s="434"/>
      <c r="T20" s="434"/>
      <c r="U20" s="435"/>
      <c r="Y20" s="2" t="s">
        <v>429</v>
      </c>
    </row>
    <row r="21" spans="2:25" ht="40.049999999999997" customHeight="1">
      <c r="B21" s="346" t="s">
        <v>505</v>
      </c>
      <c r="C21" s="360" t="s">
        <v>467</v>
      </c>
      <c r="D21" s="361"/>
      <c r="E21" s="363" t="s">
        <v>478</v>
      </c>
      <c r="F21" s="364"/>
      <c r="G21" s="364"/>
      <c r="H21" s="364"/>
      <c r="I21" s="364"/>
      <c r="J21" s="364"/>
      <c r="K21" s="363" t="s">
        <v>465</v>
      </c>
      <c r="L21" s="364"/>
      <c r="M21" s="365"/>
      <c r="N21" s="364" t="s">
        <v>466</v>
      </c>
      <c r="O21" s="364"/>
      <c r="P21" s="365"/>
      <c r="Q21" s="369" t="s">
        <v>535</v>
      </c>
      <c r="R21" s="370"/>
      <c r="S21" s="370"/>
      <c r="T21" s="370"/>
      <c r="U21" s="371"/>
      <c r="Y21" s="2" t="s">
        <v>430</v>
      </c>
    </row>
    <row r="22" spans="2:25" ht="42" customHeight="1">
      <c r="B22" s="346"/>
      <c r="C22" s="348" t="s">
        <v>479</v>
      </c>
      <c r="D22" s="146"/>
      <c r="E22" s="366"/>
      <c r="F22" s="366"/>
      <c r="G22" s="366"/>
      <c r="H22" s="366"/>
      <c r="I22" s="366"/>
      <c r="J22" s="367"/>
      <c r="K22" s="366"/>
      <c r="L22" s="366"/>
      <c r="M22" s="366"/>
      <c r="N22" s="368"/>
      <c r="O22" s="366"/>
      <c r="P22" s="366"/>
      <c r="Q22" s="369"/>
      <c r="R22" s="370"/>
      <c r="S22" s="370"/>
      <c r="T22" s="370"/>
      <c r="U22" s="371"/>
    </row>
    <row r="23" spans="2:25" ht="40.049999999999997" customHeight="1">
      <c r="B23" s="346"/>
      <c r="C23" s="348"/>
      <c r="D23" s="147"/>
      <c r="E23" s="356"/>
      <c r="F23" s="356"/>
      <c r="G23" s="356"/>
      <c r="H23" s="356"/>
      <c r="I23" s="356"/>
      <c r="J23" s="362"/>
      <c r="K23" s="356"/>
      <c r="L23" s="356"/>
      <c r="M23" s="356"/>
      <c r="N23" s="355"/>
      <c r="O23" s="356"/>
      <c r="P23" s="356"/>
      <c r="Q23" s="369"/>
      <c r="R23" s="370"/>
      <c r="S23" s="370"/>
      <c r="T23" s="370"/>
      <c r="U23" s="371"/>
    </row>
    <row r="24" spans="2:25" ht="40.049999999999997" customHeight="1">
      <c r="B24" s="346"/>
      <c r="C24" s="348"/>
      <c r="D24" s="147"/>
      <c r="E24" s="356"/>
      <c r="F24" s="356"/>
      <c r="G24" s="356"/>
      <c r="H24" s="356"/>
      <c r="I24" s="356"/>
      <c r="J24" s="362"/>
      <c r="K24" s="356"/>
      <c r="L24" s="356"/>
      <c r="M24" s="356"/>
      <c r="N24" s="355"/>
      <c r="O24" s="356"/>
      <c r="P24" s="356"/>
      <c r="Q24" s="369"/>
      <c r="R24" s="370"/>
      <c r="S24" s="370"/>
      <c r="T24" s="370"/>
      <c r="U24" s="371"/>
    </row>
    <row r="25" spans="2:25" ht="40.049999999999997" customHeight="1">
      <c r="B25" s="346"/>
      <c r="C25" s="348"/>
      <c r="D25" s="147"/>
      <c r="E25" s="356"/>
      <c r="F25" s="356"/>
      <c r="G25" s="356"/>
      <c r="H25" s="356"/>
      <c r="I25" s="356"/>
      <c r="J25" s="362"/>
      <c r="K25" s="356"/>
      <c r="L25" s="356"/>
      <c r="M25" s="356"/>
      <c r="N25" s="355"/>
      <c r="O25" s="356"/>
      <c r="P25" s="356"/>
      <c r="Q25" s="369"/>
      <c r="R25" s="370"/>
      <c r="S25" s="370"/>
      <c r="T25" s="370"/>
      <c r="U25" s="371"/>
    </row>
    <row r="26" spans="2:25" ht="40.049999999999997" customHeight="1" thickBot="1">
      <c r="B26" s="347"/>
      <c r="C26" s="349"/>
      <c r="D26" s="150"/>
      <c r="E26" s="357"/>
      <c r="F26" s="357"/>
      <c r="G26" s="357"/>
      <c r="H26" s="357"/>
      <c r="I26" s="357"/>
      <c r="J26" s="358"/>
      <c r="K26" s="357"/>
      <c r="L26" s="357"/>
      <c r="M26" s="357"/>
      <c r="N26" s="359"/>
      <c r="O26" s="357"/>
      <c r="P26" s="357"/>
      <c r="Q26" s="372"/>
      <c r="R26" s="373"/>
      <c r="S26" s="373"/>
      <c r="T26" s="373"/>
      <c r="U26" s="374"/>
    </row>
    <row r="27" spans="2:25" ht="40.049999999999997" customHeight="1" thickBot="1">
      <c r="B27" s="156"/>
      <c r="C27" s="441" t="s">
        <v>439</v>
      </c>
      <c r="D27" s="441"/>
      <c r="E27" s="441"/>
      <c r="F27" s="441"/>
      <c r="G27" s="441"/>
      <c r="H27" s="441"/>
      <c r="I27" s="441"/>
      <c r="J27" s="441"/>
      <c r="K27" s="441"/>
      <c r="L27" s="441"/>
      <c r="M27" s="441"/>
      <c r="N27" s="441"/>
      <c r="O27" s="441"/>
      <c r="P27" s="441"/>
      <c r="Q27" s="441"/>
      <c r="R27" s="441"/>
      <c r="S27" s="441"/>
      <c r="T27" s="441"/>
      <c r="U27" s="442"/>
    </row>
    <row r="28" spans="2:25" ht="42" customHeight="1">
      <c r="B28" s="157"/>
      <c r="C28" s="443"/>
      <c r="D28" s="444"/>
      <c r="E28" s="444"/>
      <c r="F28" s="444"/>
      <c r="G28" s="444"/>
      <c r="H28" s="444"/>
      <c r="I28" s="444"/>
      <c r="J28" s="429" t="s">
        <v>434</v>
      </c>
      <c r="K28" s="429"/>
      <c r="L28" s="429"/>
      <c r="M28" s="429" t="s">
        <v>435</v>
      </c>
      <c r="N28" s="429"/>
      <c r="O28" s="429"/>
      <c r="P28" s="429" t="s">
        <v>436</v>
      </c>
      <c r="Q28" s="429"/>
      <c r="R28" s="429"/>
      <c r="S28" s="438" t="s">
        <v>538</v>
      </c>
      <c r="T28" s="439"/>
      <c r="U28" s="440"/>
    </row>
    <row r="29" spans="2:25" ht="30" customHeight="1">
      <c r="B29" s="157"/>
      <c r="C29" s="426" t="s">
        <v>490</v>
      </c>
      <c r="D29" s="427"/>
      <c r="E29" s="410" t="s">
        <v>444</v>
      </c>
      <c r="F29" s="411"/>
      <c r="G29" s="411"/>
      <c r="H29" s="142" t="s">
        <v>448</v>
      </c>
      <c r="I29" s="143" t="s">
        <v>432</v>
      </c>
      <c r="J29" s="437">
        <f>'３_経費計算書'!L61</f>
        <v>0</v>
      </c>
      <c r="K29" s="437"/>
      <c r="L29" s="437"/>
      <c r="M29" s="437">
        <f>'３_経費計算書'!I61</f>
        <v>0</v>
      </c>
      <c r="N29" s="437"/>
      <c r="O29" s="437"/>
      <c r="P29" s="437">
        <f>MIN(IF(OR(E6="入浴支援",E6="移乗支援（非装着）",E6="移乗支援（装着）"),E9*1000000,E9*300000),ROUNDDOWN(M29*4/5,-3))</f>
        <v>0</v>
      </c>
      <c r="Q29" s="437"/>
      <c r="R29" s="437"/>
      <c r="S29" s="445">
        <f>MIN(IF(OR(E6="入浴支援",E6="移乗支援（非装着）",E6="移乗支援（装着）"),E9*1000000,E9*300000),P29+P30)</f>
        <v>0</v>
      </c>
      <c r="T29" s="445"/>
      <c r="U29" s="446"/>
    </row>
    <row r="30" spans="2:25" ht="40.049999999999997" customHeight="1">
      <c r="B30" s="157"/>
      <c r="C30" s="426"/>
      <c r="D30" s="427"/>
      <c r="E30" s="428" t="s">
        <v>443</v>
      </c>
      <c r="F30" s="428"/>
      <c r="G30" s="428"/>
      <c r="H30" s="428"/>
      <c r="I30" s="144" t="s">
        <v>433</v>
      </c>
      <c r="J30" s="436">
        <f>'３_経費計算書'!L62</f>
        <v>0</v>
      </c>
      <c r="K30" s="436"/>
      <c r="L30" s="436"/>
      <c r="M30" s="436">
        <f>'３_経費計算書'!I62</f>
        <v>0</v>
      </c>
      <c r="N30" s="436"/>
      <c r="O30" s="436"/>
      <c r="P30" s="436">
        <f>MIN(E12*100000,ROUNDDOWN(M30*4/5,-3))</f>
        <v>0</v>
      </c>
      <c r="Q30" s="436"/>
      <c r="R30" s="436"/>
      <c r="S30" s="447"/>
      <c r="T30" s="447"/>
      <c r="U30" s="448"/>
    </row>
    <row r="31" spans="2:25" ht="40.049999999999997" customHeight="1">
      <c r="B31" s="157"/>
      <c r="C31" s="426" t="s">
        <v>491</v>
      </c>
      <c r="D31" s="427"/>
      <c r="E31" s="410" t="s">
        <v>444</v>
      </c>
      <c r="F31" s="411"/>
      <c r="G31" s="411"/>
      <c r="H31" s="142" t="s">
        <v>448</v>
      </c>
      <c r="I31" s="143" t="s">
        <v>432</v>
      </c>
      <c r="J31" s="437">
        <f>'３_経費計算書'!L63</f>
        <v>0</v>
      </c>
      <c r="K31" s="437"/>
      <c r="L31" s="437"/>
      <c r="M31" s="437">
        <f>'３_経費計算書'!I63</f>
        <v>0</v>
      </c>
      <c r="N31" s="437"/>
      <c r="O31" s="437"/>
      <c r="P31" s="437">
        <f>MIN(IF(OR(I6="入浴支援",I6="移乗支援（非装着）",I6="移乗支援（装着）"),I9*1000000,I9*300000),ROUNDDOWN(M31*4/5,-3))</f>
        <v>0</v>
      </c>
      <c r="Q31" s="437"/>
      <c r="R31" s="437"/>
      <c r="S31" s="445">
        <f>MIN(IF(OR(I6="入浴支援",I6="移乗支援（非装着）",I6="移乗支援（装着）"),I9*1000000,I9*300000),P31+P32)</f>
        <v>0</v>
      </c>
      <c r="T31" s="445"/>
      <c r="U31" s="446"/>
    </row>
    <row r="32" spans="2:25" ht="40.049999999999997" customHeight="1">
      <c r="B32" s="157"/>
      <c r="C32" s="426"/>
      <c r="D32" s="427"/>
      <c r="E32" s="428" t="s">
        <v>443</v>
      </c>
      <c r="F32" s="428"/>
      <c r="G32" s="428"/>
      <c r="H32" s="428"/>
      <c r="I32" s="144" t="s">
        <v>433</v>
      </c>
      <c r="J32" s="436">
        <f>'３_経費計算書'!L64</f>
        <v>0</v>
      </c>
      <c r="K32" s="436"/>
      <c r="L32" s="436"/>
      <c r="M32" s="436">
        <f>'３_経費計算書'!I64</f>
        <v>0</v>
      </c>
      <c r="N32" s="436"/>
      <c r="O32" s="436"/>
      <c r="P32" s="436">
        <f>MIN(I12*100000,ROUNDDOWN(M32*4/5,-3))</f>
        <v>0</v>
      </c>
      <c r="Q32" s="436"/>
      <c r="R32" s="436"/>
      <c r="S32" s="447"/>
      <c r="T32" s="447"/>
      <c r="U32" s="448"/>
      <c r="V32" s="6"/>
    </row>
    <row r="33" spans="2:21" ht="40.049999999999997" customHeight="1">
      <c r="B33" s="141"/>
      <c r="C33" s="426" t="s">
        <v>489</v>
      </c>
      <c r="D33" s="427"/>
      <c r="E33" s="410" t="s">
        <v>444</v>
      </c>
      <c r="F33" s="411"/>
      <c r="G33" s="411"/>
      <c r="H33" s="142" t="s">
        <v>448</v>
      </c>
      <c r="I33" s="143" t="s">
        <v>432</v>
      </c>
      <c r="J33" s="437">
        <f>'３_経費計算書'!L65</f>
        <v>0</v>
      </c>
      <c r="K33" s="437"/>
      <c r="L33" s="437"/>
      <c r="M33" s="437">
        <f>'３_経費計算書'!I65</f>
        <v>0</v>
      </c>
      <c r="N33" s="437"/>
      <c r="O33" s="437"/>
      <c r="P33" s="437">
        <f>MIN(IF(OR(M6="入浴支援",M6="移乗支援（非装着）",M6="移乗支援（装着）"),M9*1000000,M9*300000),ROUNDDOWN(M33*4/5,-3))</f>
        <v>0</v>
      </c>
      <c r="Q33" s="437"/>
      <c r="R33" s="437"/>
      <c r="S33" s="445">
        <f>MIN(IF(OR(M6="入浴支援",M6="移乗支援（非装着）",M6="移乗支援（装着）"),M9*1000000,M9*300000),P33+P34)</f>
        <v>0</v>
      </c>
      <c r="T33" s="445"/>
      <c r="U33" s="446"/>
    </row>
    <row r="34" spans="2:21" ht="40.049999999999997" customHeight="1" thickBot="1">
      <c r="B34" s="138"/>
      <c r="C34" s="502"/>
      <c r="D34" s="503"/>
      <c r="E34" s="500" t="s">
        <v>443</v>
      </c>
      <c r="F34" s="500"/>
      <c r="G34" s="500"/>
      <c r="H34" s="500"/>
      <c r="I34" s="145" t="s">
        <v>433</v>
      </c>
      <c r="J34" s="501">
        <f>'３_経費計算書'!L66</f>
        <v>0</v>
      </c>
      <c r="K34" s="501"/>
      <c r="L34" s="501"/>
      <c r="M34" s="501">
        <f>'３_経費計算書'!I66</f>
        <v>0</v>
      </c>
      <c r="N34" s="501"/>
      <c r="O34" s="501"/>
      <c r="P34" s="501">
        <f>MIN(M12*100000,ROUNDDOWN(M34*4/5,-3))</f>
        <v>0</v>
      </c>
      <c r="Q34" s="501"/>
      <c r="R34" s="501"/>
      <c r="S34" s="498"/>
      <c r="T34" s="498"/>
      <c r="U34" s="499"/>
    </row>
    <row r="35" spans="2:21" ht="40.049999999999997" customHeight="1" thickTop="1" thickBot="1">
      <c r="B35" s="139"/>
      <c r="C35" s="495" t="s">
        <v>438</v>
      </c>
      <c r="D35" s="496"/>
      <c r="E35" s="496"/>
      <c r="F35" s="496"/>
      <c r="G35" s="496"/>
      <c r="H35" s="496"/>
      <c r="I35" s="497"/>
      <c r="J35" s="493">
        <f>SUM(J29:L34)</f>
        <v>0</v>
      </c>
      <c r="K35" s="493"/>
      <c r="L35" s="493"/>
      <c r="M35" s="493">
        <f t="shared" ref="M35" si="0">SUM(M29:O34)</f>
        <v>0</v>
      </c>
      <c r="N35" s="493"/>
      <c r="O35" s="493"/>
      <c r="P35" s="493">
        <f t="shared" ref="P35" si="1">SUM(P29:R34)</f>
        <v>0</v>
      </c>
      <c r="Q35" s="493"/>
      <c r="R35" s="493"/>
      <c r="S35" s="493">
        <f t="shared" ref="S35" si="2">SUM(S29:U34)</f>
        <v>0</v>
      </c>
      <c r="T35" s="493"/>
      <c r="U35" s="494"/>
    </row>
    <row r="36" spans="2:21" ht="40.049999999999997" customHeight="1">
      <c r="B36" s="140"/>
    </row>
    <row r="37" spans="2:21" ht="42" customHeight="1">
      <c r="B37" s="140"/>
    </row>
    <row r="38" spans="2:21" ht="42" customHeight="1">
      <c r="B38" s="140"/>
    </row>
    <row r="39" spans="2:21" ht="42" customHeight="1">
      <c r="B39" s="140"/>
    </row>
    <row r="40" spans="2:21" ht="42" customHeight="1">
      <c r="B40" s="140"/>
    </row>
    <row r="41" spans="2:21" ht="42" customHeight="1">
      <c r="B41" s="140"/>
    </row>
    <row r="42" spans="2:21" ht="42" customHeight="1"/>
    <row r="43" spans="2:21" ht="42" customHeight="1"/>
    <row r="44" spans="2:21" ht="42" customHeight="1"/>
    <row r="45" spans="2:21" ht="42" customHeight="1"/>
    <row r="46" spans="2:21" ht="42" customHeight="1"/>
    <row r="47" spans="2:21" ht="42" customHeight="1"/>
    <row r="48" spans="2:21"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row r="61" ht="42" customHeight="1"/>
    <row r="62" ht="42" customHeight="1"/>
    <row r="63" ht="42" customHeight="1"/>
    <row r="64" ht="42" customHeight="1"/>
  </sheetData>
  <mergeCells count="131">
    <mergeCell ref="S35:U35"/>
    <mergeCell ref="J35:L35"/>
    <mergeCell ref="M35:O35"/>
    <mergeCell ref="P35:R35"/>
    <mergeCell ref="C35:I35"/>
    <mergeCell ref="S33:U34"/>
    <mergeCell ref="E34:H34"/>
    <mergeCell ref="J34:L34"/>
    <mergeCell ref="M34:O34"/>
    <mergeCell ref="P34:R34"/>
    <mergeCell ref="C33:D34"/>
    <mergeCell ref="J33:L33"/>
    <mergeCell ref="M33:O33"/>
    <mergeCell ref="P33:R33"/>
    <mergeCell ref="C31:D32"/>
    <mergeCell ref="J31:L31"/>
    <mergeCell ref="M31:O31"/>
    <mergeCell ref="P31:R31"/>
    <mergeCell ref="S31:U32"/>
    <mergeCell ref="E32:H32"/>
    <mergeCell ref="J32:L32"/>
    <mergeCell ref="M32:O32"/>
    <mergeCell ref="P32:R32"/>
    <mergeCell ref="C4:D4"/>
    <mergeCell ref="E4:P4"/>
    <mergeCell ref="Q4:U4"/>
    <mergeCell ref="C11:D11"/>
    <mergeCell ref="Q11:U11"/>
    <mergeCell ref="Q5:U5"/>
    <mergeCell ref="C5:D5"/>
    <mergeCell ref="E5:H5"/>
    <mergeCell ref="M5:P5"/>
    <mergeCell ref="E11:H11"/>
    <mergeCell ref="M11:P11"/>
    <mergeCell ref="I5:L5"/>
    <mergeCell ref="I11:L11"/>
    <mergeCell ref="C7:D7"/>
    <mergeCell ref="E7:H7"/>
    <mergeCell ref="I7:L7"/>
    <mergeCell ref="Q7:U7"/>
    <mergeCell ref="C9:D9"/>
    <mergeCell ref="E9:H9"/>
    <mergeCell ref="I9:L9"/>
    <mergeCell ref="M9:P9"/>
    <mergeCell ref="Q9:U9"/>
    <mergeCell ref="E8:H8"/>
    <mergeCell ref="I8:L8"/>
    <mergeCell ref="C17:D18"/>
    <mergeCell ref="C29:D30"/>
    <mergeCell ref="E30:H30"/>
    <mergeCell ref="P28:R28"/>
    <mergeCell ref="M28:O28"/>
    <mergeCell ref="J28:L28"/>
    <mergeCell ref="C13:D13"/>
    <mergeCell ref="Q13:U13"/>
    <mergeCell ref="Q19:U20"/>
    <mergeCell ref="J30:L30"/>
    <mergeCell ref="P29:R29"/>
    <mergeCell ref="M29:O29"/>
    <mergeCell ref="J29:L29"/>
    <mergeCell ref="Q17:U18"/>
    <mergeCell ref="S28:U28"/>
    <mergeCell ref="C27:U27"/>
    <mergeCell ref="C28:I28"/>
    <mergeCell ref="S29:U30"/>
    <mergeCell ref="P30:R30"/>
    <mergeCell ref="M30:O30"/>
    <mergeCell ref="E19:P20"/>
    <mergeCell ref="Q14:U16"/>
    <mergeCell ref="Q6:U6"/>
    <mergeCell ref="E29:G29"/>
    <mergeCell ref="E31:G31"/>
    <mergeCell ref="E33:G33"/>
    <mergeCell ref="E16:H16"/>
    <mergeCell ref="I16:P16"/>
    <mergeCell ref="E24:J24"/>
    <mergeCell ref="K24:M24"/>
    <mergeCell ref="N24:P24"/>
    <mergeCell ref="E25:J25"/>
    <mergeCell ref="K25:M25"/>
    <mergeCell ref="Q8:U8"/>
    <mergeCell ref="Q12:U12"/>
    <mergeCell ref="E10:H10"/>
    <mergeCell ref="I10:L10"/>
    <mergeCell ref="M10:P10"/>
    <mergeCell ref="N15:P15"/>
    <mergeCell ref="J15:L15"/>
    <mergeCell ref="F15:H15"/>
    <mergeCell ref="B14:B16"/>
    <mergeCell ref="C14:D16"/>
    <mergeCell ref="C6:D6"/>
    <mergeCell ref="E6:H6"/>
    <mergeCell ref="I6:L6"/>
    <mergeCell ref="M6:P6"/>
    <mergeCell ref="B7:B9"/>
    <mergeCell ref="N14:P14"/>
    <mergeCell ref="J14:L14"/>
    <mergeCell ref="F14:H14"/>
    <mergeCell ref="C12:D12"/>
    <mergeCell ref="E12:H12"/>
    <mergeCell ref="I12:L12"/>
    <mergeCell ref="M12:P12"/>
    <mergeCell ref="E13:H13"/>
    <mergeCell ref="M13:P13"/>
    <mergeCell ref="I13:L13"/>
    <mergeCell ref="M8:P8"/>
    <mergeCell ref="M7:P7"/>
    <mergeCell ref="B17:B18"/>
    <mergeCell ref="Q10:U10"/>
    <mergeCell ref="B21:B26"/>
    <mergeCell ref="C22:C26"/>
    <mergeCell ref="B19:B20"/>
    <mergeCell ref="B11:B12"/>
    <mergeCell ref="C10:D10"/>
    <mergeCell ref="N25:P25"/>
    <mergeCell ref="E26:J26"/>
    <mergeCell ref="K26:M26"/>
    <mergeCell ref="N26:P26"/>
    <mergeCell ref="C21:D21"/>
    <mergeCell ref="E23:J23"/>
    <mergeCell ref="K23:M23"/>
    <mergeCell ref="N23:P23"/>
    <mergeCell ref="K21:M21"/>
    <mergeCell ref="N21:P21"/>
    <mergeCell ref="E21:J21"/>
    <mergeCell ref="E22:J22"/>
    <mergeCell ref="K22:M22"/>
    <mergeCell ref="N22:P22"/>
    <mergeCell ref="Q21:U26"/>
    <mergeCell ref="E17:P18"/>
    <mergeCell ref="C19:D20"/>
  </mergeCells>
  <phoneticPr fontId="1"/>
  <dataValidations count="3">
    <dataValidation type="list" allowBlank="1" showInputMessage="1" showErrorMessage="1" sqref="E13 I13 M13" xr:uid="{00000000-0002-0000-0300-000000000000}">
      <formula1>$AA$7:$AA$9</formula1>
    </dataValidation>
    <dataValidation type="list" allowBlank="1" showInputMessage="1" showErrorMessage="1" sqref="D22:D26" xr:uid="{00000000-0002-0000-0300-000001000000}">
      <formula1>$AC$7:$AC$13</formula1>
    </dataValidation>
    <dataValidation type="list" allowBlank="1" showInputMessage="1" showErrorMessage="1" sqref="E6:P6" xr:uid="{00000000-0002-0000-0300-000002000000}">
      <formula1>$Y$7:$Y$21</formula1>
    </dataValidation>
  </dataValidations>
  <printOptions horizontalCentered="1"/>
  <pageMargins left="0.31496062992125984" right="0.31496062992125984" top="0.74803149606299213" bottom="0.74803149606299213" header="0.31496062992125984" footer="0.31496062992125984"/>
  <pageSetup paperSize="9" scale="50" orientation="portrait" r:id="rId1"/>
  <rowBreaks count="1" manualBreakCount="1">
    <brk id="26"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C59"/>
  <sheetViews>
    <sheetView view="pageBreakPreview" zoomScale="80" zoomScaleNormal="100" zoomScaleSheetLayoutView="80" workbookViewId="0">
      <pane ySplit="1" topLeftCell="A2" activePane="bottomLeft" state="frozen"/>
      <selection activeCell="G38" sqref="G38 J38"/>
      <selection pane="bottomLeft" activeCell="E17" sqref="E17:P18"/>
    </sheetView>
  </sheetViews>
  <sheetFormatPr defaultColWidth="9" defaultRowHeight="13.2"/>
  <cols>
    <col min="1" max="1" width="3.59765625" style="2" customWidth="1"/>
    <col min="2" max="2" width="3.69921875" style="8" customWidth="1"/>
    <col min="3" max="3" width="4" style="2" customWidth="1"/>
    <col min="4" max="4" width="22" style="2" customWidth="1"/>
    <col min="5" max="16" width="7.69921875" style="2" customWidth="1"/>
    <col min="17" max="17" width="7.09765625" style="2" customWidth="1"/>
    <col min="18" max="18" width="9.19921875" style="2" bestFit="1" customWidth="1"/>
    <col min="19" max="20" width="7.09765625" style="2" customWidth="1"/>
    <col min="21" max="21" width="7.796875" style="2" customWidth="1"/>
    <col min="22" max="22" width="2.5" style="2" customWidth="1"/>
    <col min="23" max="25" width="9" style="2"/>
    <col min="26" max="26" width="11.19921875" style="2" bestFit="1" customWidth="1"/>
    <col min="27" max="16384" width="9" style="2"/>
  </cols>
  <sheetData>
    <row r="1" spans="1:29" ht="26.25" customHeight="1">
      <c r="A1" s="26" t="s">
        <v>473</v>
      </c>
      <c r="B1" s="1"/>
    </row>
    <row r="2" spans="1:29" s="198" customFormat="1" ht="23.25" customHeight="1">
      <c r="A2" s="25" t="s">
        <v>450</v>
      </c>
      <c r="B2" s="197" t="s">
        <v>560</v>
      </c>
    </row>
    <row r="3" spans="1:29" ht="6" customHeight="1" thickBot="1">
      <c r="A3" s="11"/>
      <c r="B3" s="10"/>
      <c r="C3" s="10"/>
      <c r="D3" s="10"/>
      <c r="E3" s="7"/>
      <c r="F3" s="7"/>
    </row>
    <row r="4" spans="1:29" ht="37.5" customHeight="1" thickBot="1">
      <c r="B4" s="149" t="s">
        <v>12</v>
      </c>
      <c r="C4" s="458" t="s">
        <v>6</v>
      </c>
      <c r="D4" s="459"/>
      <c r="E4" s="458" t="s">
        <v>7</v>
      </c>
      <c r="F4" s="459"/>
      <c r="G4" s="459"/>
      <c r="H4" s="459"/>
      <c r="I4" s="459"/>
      <c r="J4" s="459"/>
      <c r="K4" s="459"/>
      <c r="L4" s="459"/>
      <c r="M4" s="459"/>
      <c r="N4" s="459"/>
      <c r="O4" s="459"/>
      <c r="P4" s="460"/>
      <c r="Q4" s="458" t="s">
        <v>13</v>
      </c>
      <c r="R4" s="459"/>
      <c r="S4" s="459"/>
      <c r="T4" s="459"/>
      <c r="U4" s="461"/>
    </row>
    <row r="5" spans="1:29" ht="40.049999999999997" customHeight="1">
      <c r="B5" s="391" t="s">
        <v>24</v>
      </c>
      <c r="C5" s="478" t="s">
        <v>481</v>
      </c>
      <c r="D5" s="479"/>
      <c r="E5" s="480"/>
      <c r="F5" s="405"/>
      <c r="G5" s="405"/>
      <c r="H5" s="405"/>
      <c r="I5" s="405"/>
      <c r="J5" s="405"/>
      <c r="K5" s="405"/>
      <c r="L5" s="405"/>
      <c r="M5" s="405"/>
      <c r="N5" s="405"/>
      <c r="O5" s="405"/>
      <c r="P5" s="406"/>
      <c r="Q5" s="481"/>
      <c r="R5" s="482"/>
      <c r="S5" s="482"/>
      <c r="T5" s="482"/>
      <c r="U5" s="483"/>
      <c r="Y5" s="2" t="s">
        <v>5</v>
      </c>
      <c r="AA5" s="2" t="s">
        <v>4</v>
      </c>
      <c r="AB5" s="2" t="s">
        <v>474</v>
      </c>
      <c r="AC5" s="2" t="s">
        <v>464</v>
      </c>
    </row>
    <row r="6" spans="1:29" ht="40.049999999999997" customHeight="1">
      <c r="B6" s="392"/>
      <c r="C6" s="148"/>
      <c r="D6" s="153" t="s">
        <v>419</v>
      </c>
      <c r="E6" s="492"/>
      <c r="F6" s="403"/>
      <c r="G6" s="403"/>
      <c r="H6" s="403"/>
      <c r="I6" s="403"/>
      <c r="J6" s="403"/>
      <c r="K6" s="403"/>
      <c r="L6" s="403"/>
      <c r="M6" s="403"/>
      <c r="N6" s="403"/>
      <c r="O6" s="403"/>
      <c r="P6" s="404"/>
      <c r="Q6" s="414" t="s">
        <v>420</v>
      </c>
      <c r="R6" s="415"/>
      <c r="S6" s="415"/>
      <c r="T6" s="415"/>
      <c r="U6" s="416"/>
      <c r="Y6" s="2" t="s">
        <v>421</v>
      </c>
      <c r="Z6" s="9">
        <v>1000000</v>
      </c>
      <c r="AA6" s="2" t="s">
        <v>10</v>
      </c>
      <c r="AB6" s="2" t="s">
        <v>475</v>
      </c>
      <c r="AC6" s="2" t="s">
        <v>468</v>
      </c>
    </row>
    <row r="7" spans="1:29" ht="40.049999999999997" customHeight="1" thickBot="1">
      <c r="B7" s="393"/>
      <c r="C7" s="535" t="s">
        <v>483</v>
      </c>
      <c r="D7" s="485"/>
      <c r="E7" s="212"/>
      <c r="F7" s="528" t="s">
        <v>484</v>
      </c>
      <c r="G7" s="528"/>
      <c r="H7" s="528"/>
      <c r="I7" s="528"/>
      <c r="J7" s="528"/>
      <c r="K7" s="212"/>
      <c r="L7" s="528" t="s">
        <v>485</v>
      </c>
      <c r="M7" s="528"/>
      <c r="N7" s="528"/>
      <c r="O7" s="528"/>
      <c r="P7" s="528"/>
      <c r="Q7" s="489" t="s">
        <v>492</v>
      </c>
      <c r="R7" s="490"/>
      <c r="S7" s="490"/>
      <c r="T7" s="490"/>
      <c r="U7" s="491"/>
      <c r="Y7" s="2" t="s">
        <v>422</v>
      </c>
      <c r="Z7" s="9">
        <v>1000000</v>
      </c>
      <c r="AA7" s="2" t="s">
        <v>11</v>
      </c>
      <c r="AC7" s="2" t="s">
        <v>469</v>
      </c>
    </row>
    <row r="8" spans="1:29" ht="60" customHeight="1" thickBot="1">
      <c r="B8" s="161" t="s">
        <v>27</v>
      </c>
      <c r="C8" s="353" t="s">
        <v>504</v>
      </c>
      <c r="D8" s="354"/>
      <c r="E8" s="420"/>
      <c r="F8" s="421"/>
      <c r="G8" s="421"/>
      <c r="H8" s="421"/>
      <c r="I8" s="421"/>
      <c r="J8" s="421"/>
      <c r="K8" s="421"/>
      <c r="L8" s="421"/>
      <c r="M8" s="421"/>
      <c r="N8" s="421"/>
      <c r="O8" s="421"/>
      <c r="P8" s="422"/>
      <c r="Q8" s="343" t="s">
        <v>537</v>
      </c>
      <c r="R8" s="344"/>
      <c r="S8" s="344"/>
      <c r="T8" s="344"/>
      <c r="U8" s="345"/>
      <c r="Y8" s="2" t="s">
        <v>423</v>
      </c>
      <c r="Z8" s="9">
        <v>300000</v>
      </c>
      <c r="AA8" s="2" t="s">
        <v>158</v>
      </c>
      <c r="AC8" s="2" t="s">
        <v>470</v>
      </c>
    </row>
    <row r="9" spans="1:29" ht="40.049999999999997" customHeight="1">
      <c r="B9" s="351" t="s">
        <v>28</v>
      </c>
      <c r="C9" s="462" t="s">
        <v>453</v>
      </c>
      <c r="D9" s="463"/>
      <c r="E9" s="475"/>
      <c r="F9" s="476"/>
      <c r="G9" s="476"/>
      <c r="H9" s="476"/>
      <c r="I9" s="476"/>
      <c r="J9" s="476"/>
      <c r="K9" s="476"/>
      <c r="L9" s="476"/>
      <c r="M9" s="476"/>
      <c r="N9" s="476"/>
      <c r="O9" s="476"/>
      <c r="P9" s="477"/>
      <c r="Q9" s="464" t="s">
        <v>452</v>
      </c>
      <c r="R9" s="465"/>
      <c r="S9" s="465"/>
      <c r="T9" s="465"/>
      <c r="U9" s="466"/>
      <c r="Y9" s="2" t="s">
        <v>424</v>
      </c>
      <c r="Z9" s="9">
        <v>300000</v>
      </c>
      <c r="AC9" s="2" t="s">
        <v>476</v>
      </c>
    </row>
    <row r="10" spans="1:29" ht="40.049999999999997" customHeight="1" thickBot="1">
      <c r="B10" s="352"/>
      <c r="C10" s="395" t="s">
        <v>451</v>
      </c>
      <c r="D10" s="396"/>
      <c r="E10" s="486"/>
      <c r="F10" s="487"/>
      <c r="G10" s="487"/>
      <c r="H10" s="487"/>
      <c r="I10" s="487"/>
      <c r="J10" s="487"/>
      <c r="K10" s="487"/>
      <c r="L10" s="487"/>
      <c r="M10" s="487"/>
      <c r="N10" s="487"/>
      <c r="O10" s="487"/>
      <c r="P10" s="488"/>
      <c r="Q10" s="417" t="s">
        <v>486</v>
      </c>
      <c r="R10" s="418"/>
      <c r="S10" s="418"/>
      <c r="T10" s="418"/>
      <c r="U10" s="419"/>
      <c r="Y10" s="2" t="s">
        <v>425</v>
      </c>
      <c r="Z10" s="9">
        <v>1000000</v>
      </c>
      <c r="AC10" s="2" t="s">
        <v>457</v>
      </c>
    </row>
    <row r="11" spans="1:29" ht="40.049999999999997" customHeight="1" thickBot="1">
      <c r="B11" s="152" t="s">
        <v>493</v>
      </c>
      <c r="C11" s="353" t="s">
        <v>4</v>
      </c>
      <c r="D11" s="354"/>
      <c r="E11" s="400"/>
      <c r="F11" s="401"/>
      <c r="G11" s="401"/>
      <c r="H11" s="401"/>
      <c r="I11" s="401"/>
      <c r="J11" s="401"/>
      <c r="K11" s="401"/>
      <c r="L11" s="401"/>
      <c r="M11" s="401"/>
      <c r="N11" s="401"/>
      <c r="O11" s="401"/>
      <c r="P11" s="402"/>
      <c r="Q11" s="407"/>
      <c r="R11" s="408"/>
      <c r="S11" s="408"/>
      <c r="T11" s="408"/>
      <c r="U11" s="409"/>
      <c r="Y11" s="2" t="s">
        <v>221</v>
      </c>
      <c r="Z11" s="9"/>
      <c r="AC11" s="2" t="s">
        <v>477</v>
      </c>
    </row>
    <row r="12" spans="1:29" ht="40.049999999999997" customHeight="1">
      <c r="B12" s="381" t="s">
        <v>494</v>
      </c>
      <c r="C12" s="382" t="s">
        <v>455</v>
      </c>
      <c r="D12" s="383"/>
      <c r="E12" s="167" t="str">
        <f>IF(OR('2_業務改善計画（厚生労働省提出様式）'!C21="○",'2_業務改善計画（厚生労働省提出様式）'!E21="○"),"○","")</f>
        <v/>
      </c>
      <c r="F12" s="521" t="s">
        <v>527</v>
      </c>
      <c r="G12" s="522"/>
      <c r="H12" s="523"/>
      <c r="I12" s="169" t="str">
        <f>IF('2_業務改善計画（厚生労働省提出様式）'!E21="○","○","")</f>
        <v/>
      </c>
      <c r="J12" s="521" t="s">
        <v>528</v>
      </c>
      <c r="K12" s="522"/>
      <c r="L12" s="523"/>
      <c r="M12" s="169" t="str">
        <f>IF(OR('2_業務改善計画（厚生労働省提出様式）'!C19="○",'2_業務改善計画（厚生労働省提出様式）'!C21="○"),"○","")</f>
        <v/>
      </c>
      <c r="N12" s="521" t="s">
        <v>529</v>
      </c>
      <c r="O12" s="522"/>
      <c r="P12" s="523"/>
      <c r="Q12" s="455" t="s">
        <v>534</v>
      </c>
      <c r="R12" s="456"/>
      <c r="S12" s="456"/>
      <c r="T12" s="456"/>
      <c r="U12" s="457"/>
      <c r="Y12" s="2" t="s">
        <v>224</v>
      </c>
      <c r="Z12" s="9"/>
      <c r="AC12" s="2" t="s">
        <v>458</v>
      </c>
    </row>
    <row r="13" spans="1:29" ht="40.049999999999997" customHeight="1">
      <c r="B13" s="351"/>
      <c r="C13" s="384"/>
      <c r="D13" s="385"/>
      <c r="E13" s="168" t="str">
        <f>IF(OR('2_業務改善計画（厚生労働省提出様式）'!C20="○",'2_業務改善計画（厚生労働省提出様式）'!E20="○"),"○","")</f>
        <v/>
      </c>
      <c r="F13" s="524" t="s">
        <v>530</v>
      </c>
      <c r="G13" s="525"/>
      <c r="H13" s="526"/>
      <c r="I13" s="170" t="str">
        <f>IF('2_業務改善計画（厚生労働省提出様式）'!E19="○","○","")</f>
        <v/>
      </c>
      <c r="J13" s="524" t="s">
        <v>456</v>
      </c>
      <c r="K13" s="525"/>
      <c r="L13" s="526"/>
      <c r="M13" s="170" t="str">
        <f>IF('2_業務改善計画（厚生労働省提出様式）'!C23="○","○","")</f>
        <v/>
      </c>
      <c r="N13" s="524" t="s">
        <v>531</v>
      </c>
      <c r="O13" s="525"/>
      <c r="P13" s="526"/>
      <c r="Q13" s="369"/>
      <c r="R13" s="370"/>
      <c r="S13" s="370"/>
      <c r="T13" s="370"/>
      <c r="U13" s="371"/>
      <c r="Y13" s="2" t="s">
        <v>227</v>
      </c>
      <c r="Z13" s="9"/>
    </row>
    <row r="14" spans="1:29" ht="79.95" customHeight="1" thickBot="1">
      <c r="B14" s="352"/>
      <c r="C14" s="386"/>
      <c r="D14" s="387"/>
      <c r="E14" s="412" t="s">
        <v>459</v>
      </c>
      <c r="F14" s="412"/>
      <c r="G14" s="412"/>
      <c r="H14" s="412"/>
      <c r="I14" s="527"/>
      <c r="J14" s="527"/>
      <c r="K14" s="527"/>
      <c r="L14" s="527"/>
      <c r="M14" s="527"/>
      <c r="N14" s="527"/>
      <c r="O14" s="527"/>
      <c r="P14" s="527"/>
      <c r="Q14" s="372"/>
      <c r="R14" s="373"/>
      <c r="S14" s="373"/>
      <c r="T14" s="373"/>
      <c r="U14" s="374"/>
      <c r="Y14" s="2" t="s">
        <v>426</v>
      </c>
      <c r="Z14" s="9"/>
    </row>
    <row r="15" spans="1:29" ht="70.05" customHeight="1">
      <c r="B15" s="341" t="s">
        <v>460</v>
      </c>
      <c r="C15" s="424" t="s">
        <v>462</v>
      </c>
      <c r="D15" s="424"/>
      <c r="E15" s="536"/>
      <c r="F15" s="536"/>
      <c r="G15" s="536"/>
      <c r="H15" s="536"/>
      <c r="I15" s="536"/>
      <c r="J15" s="536"/>
      <c r="K15" s="536"/>
      <c r="L15" s="536"/>
      <c r="M15" s="536"/>
      <c r="N15" s="536"/>
      <c r="O15" s="536"/>
      <c r="P15" s="536"/>
      <c r="Q15" s="430"/>
      <c r="R15" s="431"/>
      <c r="S15" s="431"/>
      <c r="T15" s="431"/>
      <c r="U15" s="432"/>
      <c r="Y15" s="2" t="s">
        <v>427</v>
      </c>
      <c r="Z15" s="9"/>
    </row>
    <row r="16" spans="1:29" ht="40.049999999999997" customHeight="1" thickBot="1">
      <c r="B16" s="342"/>
      <c r="C16" s="425"/>
      <c r="D16" s="425"/>
      <c r="E16" s="537"/>
      <c r="F16" s="537"/>
      <c r="G16" s="537"/>
      <c r="H16" s="537"/>
      <c r="I16" s="537"/>
      <c r="J16" s="537"/>
      <c r="K16" s="537"/>
      <c r="L16" s="537"/>
      <c r="M16" s="537"/>
      <c r="N16" s="537"/>
      <c r="O16" s="537"/>
      <c r="P16" s="537"/>
      <c r="Q16" s="433"/>
      <c r="R16" s="434"/>
      <c r="S16" s="434"/>
      <c r="T16" s="434"/>
      <c r="U16" s="435"/>
      <c r="Y16" s="2" t="s">
        <v>575</v>
      </c>
    </row>
    <row r="17" spans="2:25" ht="40.049999999999997" customHeight="1">
      <c r="B17" s="350" t="s">
        <v>461</v>
      </c>
      <c r="C17" s="377" t="s">
        <v>463</v>
      </c>
      <c r="D17" s="378"/>
      <c r="E17" s="529"/>
      <c r="F17" s="530"/>
      <c r="G17" s="530"/>
      <c r="H17" s="530"/>
      <c r="I17" s="530"/>
      <c r="J17" s="530"/>
      <c r="K17" s="530"/>
      <c r="L17" s="530"/>
      <c r="M17" s="530"/>
      <c r="N17" s="530"/>
      <c r="O17" s="530"/>
      <c r="P17" s="531"/>
      <c r="Q17" s="430"/>
      <c r="R17" s="431"/>
      <c r="S17" s="431"/>
      <c r="T17" s="431"/>
      <c r="U17" s="432"/>
      <c r="Y17" s="2" t="s">
        <v>168</v>
      </c>
    </row>
    <row r="18" spans="2:25" ht="40.049999999999997" customHeight="1" thickBot="1">
      <c r="B18" s="347"/>
      <c r="C18" s="379"/>
      <c r="D18" s="380"/>
      <c r="E18" s="532"/>
      <c r="F18" s="533"/>
      <c r="G18" s="533"/>
      <c r="H18" s="533"/>
      <c r="I18" s="533"/>
      <c r="J18" s="533"/>
      <c r="K18" s="533"/>
      <c r="L18" s="533"/>
      <c r="M18" s="533"/>
      <c r="N18" s="533"/>
      <c r="O18" s="533"/>
      <c r="P18" s="534"/>
      <c r="Q18" s="433"/>
      <c r="R18" s="434"/>
      <c r="S18" s="434"/>
      <c r="T18" s="434"/>
      <c r="U18" s="435"/>
      <c r="Y18" s="2" t="s">
        <v>428</v>
      </c>
    </row>
    <row r="19" spans="2:25" ht="40.049999999999997" customHeight="1">
      <c r="B19" s="346" t="s">
        <v>471</v>
      </c>
      <c r="C19" s="360" t="s">
        <v>467</v>
      </c>
      <c r="D19" s="361"/>
      <c r="E19" s="363" t="s">
        <v>478</v>
      </c>
      <c r="F19" s="364"/>
      <c r="G19" s="364"/>
      <c r="H19" s="364"/>
      <c r="I19" s="364"/>
      <c r="J19" s="364"/>
      <c r="K19" s="363" t="s">
        <v>465</v>
      </c>
      <c r="L19" s="364"/>
      <c r="M19" s="365"/>
      <c r="N19" s="364" t="s">
        <v>466</v>
      </c>
      <c r="O19" s="364"/>
      <c r="P19" s="365"/>
      <c r="Q19" s="369" t="s">
        <v>535</v>
      </c>
      <c r="R19" s="370"/>
      <c r="S19" s="370"/>
      <c r="T19" s="370"/>
      <c r="U19" s="371"/>
      <c r="Y19" s="2" t="s">
        <v>429</v>
      </c>
    </row>
    <row r="20" spans="2:25" ht="40.049999999999997" customHeight="1">
      <c r="B20" s="346"/>
      <c r="C20" s="348" t="s">
        <v>479</v>
      </c>
      <c r="D20" s="146"/>
      <c r="E20" s="366"/>
      <c r="F20" s="366"/>
      <c r="G20" s="366"/>
      <c r="H20" s="366"/>
      <c r="I20" s="366"/>
      <c r="J20" s="367"/>
      <c r="K20" s="366"/>
      <c r="L20" s="366"/>
      <c r="M20" s="366"/>
      <c r="N20" s="368"/>
      <c r="O20" s="366"/>
      <c r="P20" s="366"/>
      <c r="Q20" s="369"/>
      <c r="R20" s="370"/>
      <c r="S20" s="370"/>
      <c r="T20" s="370"/>
      <c r="U20" s="371"/>
      <c r="Y20" s="2" t="s">
        <v>430</v>
      </c>
    </row>
    <row r="21" spans="2:25" ht="40.049999999999997" customHeight="1">
      <c r="B21" s="346"/>
      <c r="C21" s="348"/>
      <c r="D21" s="147"/>
      <c r="E21" s="356"/>
      <c r="F21" s="356"/>
      <c r="G21" s="356"/>
      <c r="H21" s="356"/>
      <c r="I21" s="356"/>
      <c r="J21" s="362"/>
      <c r="K21" s="356"/>
      <c r="L21" s="356"/>
      <c r="M21" s="356"/>
      <c r="N21" s="355"/>
      <c r="O21" s="356"/>
      <c r="P21" s="356"/>
      <c r="Q21" s="369"/>
      <c r="R21" s="370"/>
      <c r="S21" s="370"/>
      <c r="T21" s="370"/>
      <c r="U21" s="371"/>
    </row>
    <row r="22" spans="2:25" ht="40.049999999999997" customHeight="1">
      <c r="B22" s="346"/>
      <c r="C22" s="348"/>
      <c r="D22" s="147"/>
      <c r="E22" s="356"/>
      <c r="F22" s="356"/>
      <c r="G22" s="356"/>
      <c r="H22" s="356"/>
      <c r="I22" s="356"/>
      <c r="J22" s="362"/>
      <c r="K22" s="356"/>
      <c r="L22" s="356"/>
      <c r="M22" s="356"/>
      <c r="N22" s="355"/>
      <c r="O22" s="356"/>
      <c r="P22" s="356"/>
      <c r="Q22" s="369"/>
      <c r="R22" s="370"/>
      <c r="S22" s="370"/>
      <c r="T22" s="370"/>
      <c r="U22" s="371"/>
    </row>
    <row r="23" spans="2:25" ht="40.049999999999997" customHeight="1">
      <c r="B23" s="346"/>
      <c r="C23" s="348"/>
      <c r="D23" s="147"/>
      <c r="E23" s="356"/>
      <c r="F23" s="356"/>
      <c r="G23" s="356"/>
      <c r="H23" s="356"/>
      <c r="I23" s="356"/>
      <c r="J23" s="362"/>
      <c r="K23" s="356"/>
      <c r="L23" s="356"/>
      <c r="M23" s="356"/>
      <c r="N23" s="355"/>
      <c r="O23" s="356"/>
      <c r="P23" s="356"/>
      <c r="Q23" s="369"/>
      <c r="R23" s="370"/>
      <c r="S23" s="370"/>
      <c r="T23" s="370"/>
      <c r="U23" s="371"/>
    </row>
    <row r="24" spans="2:25" ht="40.049999999999997" customHeight="1" thickBot="1">
      <c r="B24" s="347"/>
      <c r="C24" s="349"/>
      <c r="D24" s="150"/>
      <c r="E24" s="357"/>
      <c r="F24" s="357"/>
      <c r="G24" s="357"/>
      <c r="H24" s="357"/>
      <c r="I24" s="357"/>
      <c r="J24" s="358"/>
      <c r="K24" s="357"/>
      <c r="L24" s="357"/>
      <c r="M24" s="357"/>
      <c r="N24" s="359"/>
      <c r="O24" s="357"/>
      <c r="P24" s="357"/>
      <c r="Q24" s="372"/>
      <c r="R24" s="373"/>
      <c r="S24" s="373"/>
      <c r="T24" s="373"/>
      <c r="U24" s="374"/>
    </row>
    <row r="25" spans="2:25" ht="40.049999999999997" customHeight="1" thickBot="1">
      <c r="B25" s="156"/>
      <c r="C25" s="441" t="s">
        <v>439</v>
      </c>
      <c r="D25" s="441"/>
      <c r="E25" s="441"/>
      <c r="F25" s="441"/>
      <c r="G25" s="441"/>
      <c r="H25" s="441"/>
      <c r="I25" s="441"/>
      <c r="J25" s="441"/>
      <c r="K25" s="441"/>
      <c r="L25" s="441"/>
      <c r="M25" s="441"/>
      <c r="N25" s="441"/>
      <c r="O25" s="441"/>
      <c r="P25" s="441"/>
      <c r="Q25" s="441"/>
      <c r="R25" s="441"/>
      <c r="S25" s="441"/>
      <c r="T25" s="441"/>
      <c r="U25" s="442"/>
    </row>
    <row r="26" spans="2:25" ht="59.4" customHeight="1">
      <c r="B26" s="157"/>
      <c r="C26" s="443"/>
      <c r="D26" s="444"/>
      <c r="E26" s="444"/>
      <c r="F26" s="444"/>
      <c r="G26" s="444"/>
      <c r="H26" s="444"/>
      <c r="I26" s="444"/>
      <c r="J26" s="429" t="s">
        <v>434</v>
      </c>
      <c r="K26" s="429"/>
      <c r="L26" s="429"/>
      <c r="M26" s="429" t="s">
        <v>435</v>
      </c>
      <c r="N26" s="429"/>
      <c r="O26" s="429"/>
      <c r="P26" s="429" t="s">
        <v>436</v>
      </c>
      <c r="Q26" s="429"/>
      <c r="R26" s="429"/>
      <c r="S26" s="438" t="s">
        <v>538</v>
      </c>
      <c r="T26" s="439"/>
      <c r="U26" s="440"/>
    </row>
    <row r="27" spans="2:25" ht="42" customHeight="1">
      <c r="B27" s="157"/>
      <c r="C27" s="426" t="s">
        <v>416</v>
      </c>
      <c r="D27" s="427"/>
      <c r="E27" s="410" t="s">
        <v>444</v>
      </c>
      <c r="F27" s="411"/>
      <c r="G27" s="411"/>
      <c r="H27" s="142" t="s">
        <v>448</v>
      </c>
      <c r="I27" s="143" t="s">
        <v>197</v>
      </c>
      <c r="J27" s="437">
        <f>'３_経費計算書'!L67</f>
        <v>0</v>
      </c>
      <c r="K27" s="437"/>
      <c r="L27" s="437"/>
      <c r="M27" s="437">
        <f>'３_経費計算書'!I67</f>
        <v>0</v>
      </c>
      <c r="N27" s="437"/>
      <c r="O27" s="437"/>
      <c r="P27" s="437">
        <f>MIN(ROUNDDOWN(M27*4/5,-3),IF(K7="○",2500000,IF('１_基本情報'!F18&gt;=31,2500000,IF('１_基本情報'!F18&gt;=21,2000000,IF('１_基本情報'!F18=11,1500000,IF('１_基本情報'!F18&gt;=1,1000000,0))))))</f>
        <v>0</v>
      </c>
      <c r="Q27" s="437"/>
      <c r="R27" s="437"/>
      <c r="S27" s="445">
        <f>MIN(P27+P28,IF(K7="○",2500000,IF('１_基本情報'!F18&gt;=31,2500000,IF('１_基本情報'!F18&gt;=21,2000000,IF('１_基本情報'!F18=11,1500000,IF('１_基本情報'!F18&gt;=1,1000000,0))))))</f>
        <v>0</v>
      </c>
      <c r="T27" s="445"/>
      <c r="U27" s="446"/>
    </row>
    <row r="28" spans="2:25" ht="40.049999999999997" customHeight="1">
      <c r="B28" s="157"/>
      <c r="C28" s="426"/>
      <c r="D28" s="427"/>
      <c r="E28" s="428" t="s">
        <v>443</v>
      </c>
      <c r="F28" s="428"/>
      <c r="G28" s="428"/>
      <c r="H28" s="428"/>
      <c r="I28" s="144" t="s">
        <v>199</v>
      </c>
      <c r="J28" s="436">
        <f>'３_経費計算書'!L68</f>
        <v>0</v>
      </c>
      <c r="K28" s="436"/>
      <c r="L28" s="436"/>
      <c r="M28" s="436">
        <f>'３_経費計算書'!I68</f>
        <v>0</v>
      </c>
      <c r="N28" s="436"/>
      <c r="O28" s="436"/>
      <c r="P28" s="436">
        <f>MIN(E10*100000,ROUNDDOWN(M28*4/5,-3))</f>
        <v>0</v>
      </c>
      <c r="Q28" s="436"/>
      <c r="R28" s="436"/>
      <c r="S28" s="447"/>
      <c r="T28" s="447"/>
      <c r="U28" s="448"/>
    </row>
    <row r="29" spans="2:25" ht="40.049999999999997" customHeight="1" thickBot="1">
      <c r="B29" s="138"/>
      <c r="C29" s="517" t="s">
        <v>543</v>
      </c>
      <c r="D29" s="518"/>
      <c r="E29" s="518"/>
      <c r="F29" s="518"/>
      <c r="G29" s="518"/>
      <c r="H29" s="518"/>
      <c r="I29" s="519"/>
      <c r="J29" s="520">
        <f>SUM(J27:L28)</f>
        <v>0</v>
      </c>
      <c r="K29" s="520"/>
      <c r="L29" s="520"/>
      <c r="M29" s="520">
        <f>SUM(M27:O28)</f>
        <v>0</v>
      </c>
      <c r="N29" s="520"/>
      <c r="O29" s="520"/>
      <c r="P29" s="515"/>
      <c r="Q29" s="515"/>
      <c r="R29" s="515"/>
      <c r="S29" s="515"/>
      <c r="T29" s="515"/>
      <c r="U29" s="516"/>
    </row>
    <row r="30" spans="2:25" s="186" customFormat="1" ht="40.049999999999997" customHeight="1" thickTop="1" thickBot="1">
      <c r="B30" s="187"/>
      <c r="C30" s="513" t="s">
        <v>544</v>
      </c>
      <c r="D30" s="514"/>
      <c r="E30" s="508" t="s">
        <v>545</v>
      </c>
      <c r="F30" s="508"/>
      <c r="G30" s="508"/>
      <c r="H30" s="508"/>
      <c r="I30" s="508"/>
      <c r="J30" s="508"/>
      <c r="K30" s="508"/>
      <c r="L30" s="189" t="str">
        <f>IF(OR('１_基本情報'!F15=リスト!C3,'１_基本情報'!F15=リスト!C4,'１_基本情報'!F15=リスト!C5,'１_基本情報'!F15=リスト!C6,'１_基本情報'!F15=リスト!C20,'１_基本情報'!F15=リスト!C30,'１_基本情報'!F15=リスト!C32),"●","")</f>
        <v/>
      </c>
      <c r="M30" s="509" t="s">
        <v>546</v>
      </c>
      <c r="N30" s="509"/>
      <c r="O30" s="509"/>
      <c r="P30" s="509"/>
      <c r="Q30" s="509"/>
      <c r="R30" s="188" t="str">
        <f>IF('2_業務改善計画（厚生労働省提出様式）'!C61="５事業所以上とデータ連携を実施（令和７年度中の予定を含む）","●","")</f>
        <v/>
      </c>
      <c r="S30" s="504">
        <f>IF(AND(L30="●",R30="●"),50000,0)</f>
        <v>0</v>
      </c>
      <c r="T30" s="504"/>
      <c r="U30" s="505"/>
      <c r="Y30" s="2"/>
    </row>
    <row r="31" spans="2:25" s="186" customFormat="1" ht="42" customHeight="1" thickTop="1" thickBot="1">
      <c r="B31" s="190"/>
      <c r="C31" s="506" t="s">
        <v>547</v>
      </c>
      <c r="D31" s="507"/>
      <c r="E31" s="507"/>
      <c r="F31" s="507"/>
      <c r="G31" s="507"/>
      <c r="H31" s="507"/>
      <c r="I31" s="507"/>
      <c r="J31" s="507"/>
      <c r="K31" s="507"/>
      <c r="L31" s="507"/>
      <c r="M31" s="507"/>
      <c r="N31" s="507"/>
      <c r="O31" s="507"/>
      <c r="P31" s="507"/>
      <c r="Q31" s="507"/>
      <c r="R31" s="507"/>
      <c r="S31" s="510">
        <f>S27+S30</f>
        <v>0</v>
      </c>
      <c r="T31" s="511"/>
      <c r="U31" s="512"/>
      <c r="Y31" s="2"/>
    </row>
    <row r="32" spans="2:25" ht="42" customHeight="1">
      <c r="B32" s="140"/>
      <c r="Y32" s="186"/>
    </row>
    <row r="33" spans="2:25" ht="42" customHeight="1">
      <c r="B33" s="140"/>
      <c r="Y33" s="186"/>
    </row>
    <row r="34" spans="2:25" ht="42" customHeight="1">
      <c r="B34" s="140"/>
    </row>
    <row r="35" spans="2:25" ht="42" customHeight="1">
      <c r="B35" s="140"/>
    </row>
    <row r="36" spans="2:25" ht="42" customHeight="1"/>
    <row r="37" spans="2:25" ht="42" customHeight="1"/>
    <row r="38" spans="2:25" ht="42" customHeight="1"/>
    <row r="39" spans="2:25" ht="42" customHeight="1"/>
    <row r="40" spans="2:25" ht="42" customHeight="1"/>
    <row r="41" spans="2:25" ht="42" customHeight="1"/>
    <row r="42" spans="2:25" ht="42" customHeight="1"/>
    <row r="43" spans="2:25" ht="42" customHeight="1"/>
    <row r="44" spans="2:25" ht="42" customHeight="1"/>
    <row r="45" spans="2:25" ht="42" customHeight="1"/>
    <row r="46" spans="2:25" ht="42" customHeight="1"/>
    <row r="47" spans="2:25" ht="42" customHeight="1"/>
    <row r="48" spans="2:25"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sheetData>
  <mergeCells count="94">
    <mergeCell ref="B17:B18"/>
    <mergeCell ref="C17:D18"/>
    <mergeCell ref="C4:D4"/>
    <mergeCell ref="E4:P4"/>
    <mergeCell ref="Q4:U4"/>
    <mergeCell ref="Q5:U5"/>
    <mergeCell ref="Q6:U6"/>
    <mergeCell ref="B5:B7"/>
    <mergeCell ref="C5:D5"/>
    <mergeCell ref="F13:H13"/>
    <mergeCell ref="J13:L13"/>
    <mergeCell ref="E5:P5"/>
    <mergeCell ref="E6:P6"/>
    <mergeCell ref="E9:P9"/>
    <mergeCell ref="C12:D14"/>
    <mergeCell ref="B9:B10"/>
    <mergeCell ref="C8:D8"/>
    <mergeCell ref="E8:P8"/>
    <mergeCell ref="C9:D9"/>
    <mergeCell ref="K22:M22"/>
    <mergeCell ref="E23:J23"/>
    <mergeCell ref="K23:M23"/>
    <mergeCell ref="N20:P20"/>
    <mergeCell ref="E22:J22"/>
    <mergeCell ref="C20:C24"/>
    <mergeCell ref="E20:J20"/>
    <mergeCell ref="K20:M20"/>
    <mergeCell ref="C7:D7"/>
    <mergeCell ref="C15:D16"/>
    <mergeCell ref="E15:P16"/>
    <mergeCell ref="B19:B24"/>
    <mergeCell ref="C19:D19"/>
    <mergeCell ref="E19:J19"/>
    <mergeCell ref="K19:M19"/>
    <mergeCell ref="N19:P19"/>
    <mergeCell ref="N23:P23"/>
    <mergeCell ref="N22:P22"/>
    <mergeCell ref="E24:J24"/>
    <mergeCell ref="K24:M24"/>
    <mergeCell ref="N24:P24"/>
    <mergeCell ref="E21:J21"/>
    <mergeCell ref="K21:M21"/>
    <mergeCell ref="N21:P21"/>
    <mergeCell ref="Q15:U16"/>
    <mergeCell ref="S27:U28"/>
    <mergeCell ref="E28:H28"/>
    <mergeCell ref="J28:L28"/>
    <mergeCell ref="M28:O28"/>
    <mergeCell ref="P28:R28"/>
    <mergeCell ref="Q19:U24"/>
    <mergeCell ref="C25:U25"/>
    <mergeCell ref="C26:I26"/>
    <mergeCell ref="J26:L26"/>
    <mergeCell ref="M26:O26"/>
    <mergeCell ref="P26:R26"/>
    <mergeCell ref="S26:U26"/>
    <mergeCell ref="E17:P18"/>
    <mergeCell ref="Q17:U18"/>
    <mergeCell ref="E27:G27"/>
    <mergeCell ref="Q8:U8"/>
    <mergeCell ref="F7:J7"/>
    <mergeCell ref="L7:P7"/>
    <mergeCell ref="E11:P11"/>
    <mergeCell ref="Q7:U7"/>
    <mergeCell ref="Q9:U9"/>
    <mergeCell ref="B12:B14"/>
    <mergeCell ref="Q10:U10"/>
    <mergeCell ref="C11:D11"/>
    <mergeCell ref="Q11:U11"/>
    <mergeCell ref="Q12:U14"/>
    <mergeCell ref="F12:H12"/>
    <mergeCell ref="J12:L12"/>
    <mergeCell ref="N12:P12"/>
    <mergeCell ref="N13:P13"/>
    <mergeCell ref="E14:H14"/>
    <mergeCell ref="I14:P14"/>
    <mergeCell ref="C10:D10"/>
    <mergeCell ref="E10:P10"/>
    <mergeCell ref="B15:B16"/>
    <mergeCell ref="S30:U30"/>
    <mergeCell ref="C31:R31"/>
    <mergeCell ref="E30:K30"/>
    <mergeCell ref="M30:Q30"/>
    <mergeCell ref="S31:U31"/>
    <mergeCell ref="C30:D30"/>
    <mergeCell ref="J27:L27"/>
    <mergeCell ref="S29:U29"/>
    <mergeCell ref="M27:O27"/>
    <mergeCell ref="P27:R27"/>
    <mergeCell ref="C29:I29"/>
    <mergeCell ref="J29:L29"/>
    <mergeCell ref="M29:O29"/>
    <mergeCell ref="P29:R29"/>
    <mergeCell ref="C27:D28"/>
  </mergeCells>
  <phoneticPr fontId="1"/>
  <dataValidations count="4">
    <dataValidation type="list" allowBlank="1" showInputMessage="1" showErrorMessage="1" sqref="D20:D24" xr:uid="{00000000-0002-0000-0400-000000000000}">
      <formula1>$AC$6:$AC$12</formula1>
    </dataValidation>
    <dataValidation type="list" allowBlank="1" showInputMessage="1" showErrorMessage="1" sqref="E7 K7" xr:uid="{00000000-0002-0000-0400-000001000000}">
      <formula1>$AB$6</formula1>
    </dataValidation>
    <dataValidation type="list" allowBlank="1" showInputMessage="1" showErrorMessage="1" sqref="E11" xr:uid="{00000000-0002-0000-0400-000002000000}">
      <formula1>$AA$6:$AA$8</formula1>
    </dataValidation>
    <dataValidation allowBlank="1" showInputMessage="1" sqref="E17:P18" xr:uid="{DCB74860-5218-4952-8135-2225949B0B1D}"/>
  </dataValidations>
  <printOptions horizontalCentered="1"/>
  <pageMargins left="0.31496062992125984" right="0.31496062992125984" top="0.74803149606299213" bottom="0.74803149606299213" header="0.31496062992125984" footer="0.31496062992125984"/>
  <pageSetup paperSize="9" scale="53" orientation="portrait" r:id="rId1"/>
  <rowBreaks count="1" manualBreakCount="1">
    <brk id="25"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AE58"/>
  <sheetViews>
    <sheetView view="pageBreakPreview" zoomScaleNormal="100" zoomScaleSheetLayoutView="100" workbookViewId="0">
      <pane ySplit="1" topLeftCell="A3" activePane="bottomLeft" state="frozen"/>
      <selection activeCell="G38" sqref="G38 J38"/>
      <selection pane="bottomLeft" activeCell="E5" sqref="E5:P5"/>
    </sheetView>
  </sheetViews>
  <sheetFormatPr defaultColWidth="9" defaultRowHeight="13.2"/>
  <cols>
    <col min="1" max="1" width="3.59765625" style="2" customWidth="1"/>
    <col min="2" max="2" width="3.69921875" style="8" customWidth="1"/>
    <col min="3" max="3" width="4" style="2" customWidth="1"/>
    <col min="4" max="4" width="22" style="2" customWidth="1"/>
    <col min="5" max="16" width="7.69921875" style="2" customWidth="1"/>
    <col min="17" max="20" width="7.09765625" style="2" customWidth="1"/>
    <col min="21" max="21" width="7.796875" style="2" customWidth="1"/>
    <col min="22" max="22" width="2.5" style="2" customWidth="1"/>
    <col min="23" max="25" width="9" style="2"/>
    <col min="26" max="26" width="11.19921875" style="2" bestFit="1" customWidth="1"/>
    <col min="27" max="16384" width="9" style="2"/>
  </cols>
  <sheetData>
    <row r="1" spans="1:31" ht="26.25" customHeight="1">
      <c r="A1" s="26" t="s">
        <v>482</v>
      </c>
      <c r="B1" s="1"/>
    </row>
    <row r="2" spans="1:31" s="198" customFormat="1" ht="23.25" customHeight="1">
      <c r="A2" s="25" t="s">
        <v>44</v>
      </c>
      <c r="B2" s="197" t="s">
        <v>561</v>
      </c>
    </row>
    <row r="3" spans="1:31" ht="6" customHeight="1" thickBot="1">
      <c r="A3" s="11"/>
      <c r="B3" s="10"/>
      <c r="C3" s="10"/>
      <c r="D3" s="10"/>
      <c r="E3" s="7"/>
      <c r="F3" s="7"/>
    </row>
    <row r="4" spans="1:31" ht="37.5" customHeight="1" thickBot="1">
      <c r="B4" s="149" t="s">
        <v>12</v>
      </c>
      <c r="C4" s="458" t="s">
        <v>6</v>
      </c>
      <c r="D4" s="459"/>
      <c r="E4" s="458" t="s">
        <v>7</v>
      </c>
      <c r="F4" s="459"/>
      <c r="G4" s="459"/>
      <c r="H4" s="459"/>
      <c r="I4" s="459"/>
      <c r="J4" s="459"/>
      <c r="K4" s="459"/>
      <c r="L4" s="459"/>
      <c r="M4" s="459"/>
      <c r="N4" s="459"/>
      <c r="O4" s="459"/>
      <c r="P4" s="460"/>
      <c r="Q4" s="458" t="s">
        <v>13</v>
      </c>
      <c r="R4" s="459"/>
      <c r="S4" s="459"/>
      <c r="T4" s="459"/>
      <c r="U4" s="461"/>
    </row>
    <row r="5" spans="1:31" ht="40.049999999999997" customHeight="1">
      <c r="B5" s="158" t="s">
        <v>24</v>
      </c>
      <c r="C5" s="478" t="s">
        <v>184</v>
      </c>
      <c r="D5" s="479"/>
      <c r="E5" s="480"/>
      <c r="F5" s="405"/>
      <c r="G5" s="405"/>
      <c r="H5" s="405"/>
      <c r="I5" s="405"/>
      <c r="J5" s="405"/>
      <c r="K5" s="405"/>
      <c r="L5" s="405"/>
      <c r="M5" s="405"/>
      <c r="N5" s="405"/>
      <c r="O5" s="405"/>
      <c r="P5" s="406"/>
      <c r="Q5" s="481"/>
      <c r="R5" s="482"/>
      <c r="S5" s="482"/>
      <c r="T5" s="482"/>
      <c r="U5" s="483"/>
      <c r="Y5" s="2" t="s">
        <v>5</v>
      </c>
      <c r="AA5" s="2" t="s">
        <v>4</v>
      </c>
      <c r="AB5" s="2" t="s">
        <v>474</v>
      </c>
      <c r="AC5" s="2" t="s">
        <v>464</v>
      </c>
      <c r="AE5" s="2" t="s">
        <v>499</v>
      </c>
    </row>
    <row r="6" spans="1:31" ht="40.049999999999997" customHeight="1" thickBot="1">
      <c r="B6" s="159" t="s">
        <v>27</v>
      </c>
      <c r="C6" s="535" t="s">
        <v>499</v>
      </c>
      <c r="D6" s="485"/>
      <c r="E6" s="544"/>
      <c r="F6" s="545"/>
      <c r="G6" s="545"/>
      <c r="H6" s="545"/>
      <c r="I6" s="545"/>
      <c r="J6" s="545"/>
      <c r="K6" s="545"/>
      <c r="L6" s="545"/>
      <c r="M6" s="545"/>
      <c r="N6" s="545"/>
      <c r="O6" s="545"/>
      <c r="P6" s="546"/>
      <c r="Q6" s="489"/>
      <c r="R6" s="490"/>
      <c r="S6" s="490"/>
      <c r="T6" s="490"/>
      <c r="U6" s="491"/>
      <c r="Y6" s="2" t="s">
        <v>421</v>
      </c>
      <c r="Z6" s="9">
        <v>1000000</v>
      </c>
      <c r="AA6" s="2" t="s">
        <v>10</v>
      </c>
      <c r="AB6" s="2" t="s">
        <v>475</v>
      </c>
      <c r="AC6" s="2" t="s">
        <v>468</v>
      </c>
      <c r="AE6" s="2" t="s">
        <v>502</v>
      </c>
    </row>
    <row r="7" spans="1:31" ht="40.049999999999997" customHeight="1" thickBot="1">
      <c r="B7" s="160" t="s">
        <v>28</v>
      </c>
      <c r="C7" s="395" t="s">
        <v>503</v>
      </c>
      <c r="D7" s="396"/>
      <c r="E7" s="486"/>
      <c r="F7" s="487"/>
      <c r="G7" s="487"/>
      <c r="H7" s="487"/>
      <c r="I7" s="487"/>
      <c r="J7" s="487"/>
      <c r="K7" s="487"/>
      <c r="L7" s="487"/>
      <c r="M7" s="487"/>
      <c r="N7" s="487"/>
      <c r="O7" s="487"/>
      <c r="P7" s="488"/>
      <c r="Q7" s="417" t="s">
        <v>506</v>
      </c>
      <c r="R7" s="418"/>
      <c r="S7" s="418"/>
      <c r="T7" s="418"/>
      <c r="U7" s="419"/>
      <c r="Y7" s="2" t="s">
        <v>422</v>
      </c>
      <c r="Z7" s="9">
        <v>1000000</v>
      </c>
      <c r="AA7" s="2" t="s">
        <v>11</v>
      </c>
      <c r="AC7" s="2" t="s">
        <v>469</v>
      </c>
      <c r="AE7" s="2" t="s">
        <v>500</v>
      </c>
    </row>
    <row r="8" spans="1:31" ht="40.049999999999997" customHeight="1" thickBot="1">
      <c r="B8" s="152" t="s">
        <v>493</v>
      </c>
      <c r="C8" s="353" t="s">
        <v>4</v>
      </c>
      <c r="D8" s="354"/>
      <c r="E8" s="400"/>
      <c r="F8" s="401"/>
      <c r="G8" s="401"/>
      <c r="H8" s="401"/>
      <c r="I8" s="401"/>
      <c r="J8" s="401"/>
      <c r="K8" s="401"/>
      <c r="L8" s="401"/>
      <c r="M8" s="401"/>
      <c r="N8" s="401"/>
      <c r="O8" s="401"/>
      <c r="P8" s="402"/>
      <c r="Q8" s="407"/>
      <c r="R8" s="408"/>
      <c r="S8" s="408"/>
      <c r="T8" s="408"/>
      <c r="U8" s="409"/>
      <c r="Y8" s="2" t="s">
        <v>423</v>
      </c>
      <c r="Z8" s="9">
        <v>300000</v>
      </c>
      <c r="AA8" s="2" t="s">
        <v>158</v>
      </c>
      <c r="AC8" s="2" t="s">
        <v>470</v>
      </c>
      <c r="AE8" s="2" t="s">
        <v>501</v>
      </c>
    </row>
    <row r="9" spans="1:31" ht="40.049999999999997" customHeight="1">
      <c r="B9" s="381" t="s">
        <v>508</v>
      </c>
      <c r="C9" s="382" t="s">
        <v>455</v>
      </c>
      <c r="D9" s="383"/>
      <c r="E9" s="167" t="str">
        <f>IF(OR('2_業務改善計画（厚生労働省提出様式）'!C21="○",'2_業務改善計画（厚生労働省提出様式）'!E21="○"),"○","")</f>
        <v/>
      </c>
      <c r="F9" s="394" t="s">
        <v>527</v>
      </c>
      <c r="G9" s="394"/>
      <c r="H9" s="394"/>
      <c r="I9" s="169" t="str">
        <f>IF('2_業務改善計画（厚生労働省提出様式）'!E21="○","○","")</f>
        <v/>
      </c>
      <c r="J9" s="394" t="s">
        <v>528</v>
      </c>
      <c r="K9" s="394"/>
      <c r="L9" s="394"/>
      <c r="M9" s="169" t="str">
        <f>IF(OR('2_業務改善計画（厚生労働省提出様式）'!C19="○",'2_業務改善計画（厚生労働省提出様式）'!C22="○"),"○","")</f>
        <v/>
      </c>
      <c r="N9" s="394" t="s">
        <v>529</v>
      </c>
      <c r="O9" s="394"/>
      <c r="P9" s="394"/>
      <c r="Q9" s="455" t="s">
        <v>532</v>
      </c>
      <c r="R9" s="456"/>
      <c r="S9" s="456"/>
      <c r="T9" s="456"/>
      <c r="U9" s="457"/>
      <c r="Y9" s="2" t="s">
        <v>424</v>
      </c>
      <c r="Z9" s="9">
        <v>300000</v>
      </c>
      <c r="AC9" s="2" t="s">
        <v>476</v>
      </c>
      <c r="AE9" s="2" t="s">
        <v>170</v>
      </c>
    </row>
    <row r="10" spans="1:31" ht="40.049999999999997" customHeight="1">
      <c r="B10" s="351"/>
      <c r="C10" s="384"/>
      <c r="D10" s="385"/>
      <c r="E10" s="168" t="str">
        <f>IF(OR('2_業務改善計画（厚生労働省提出様式）'!C20="○",'2_業務改善計画（厚生労働省提出様式）'!E20="○"),"○","")</f>
        <v/>
      </c>
      <c r="F10" s="423" t="s">
        <v>530</v>
      </c>
      <c r="G10" s="423"/>
      <c r="H10" s="423"/>
      <c r="I10" s="170" t="str">
        <f>IF('2_業務改善計画（厚生労働省提出様式）'!E19="○","○","")</f>
        <v/>
      </c>
      <c r="J10" s="423" t="s">
        <v>456</v>
      </c>
      <c r="K10" s="423"/>
      <c r="L10" s="423"/>
      <c r="M10" s="170" t="str">
        <f>IF('2_業務改善計画（厚生労働省提出様式）'!C23="○","○","")</f>
        <v/>
      </c>
      <c r="N10" s="423" t="s">
        <v>531</v>
      </c>
      <c r="O10" s="423"/>
      <c r="P10" s="423"/>
      <c r="Q10" s="369"/>
      <c r="R10" s="370"/>
      <c r="S10" s="370"/>
      <c r="T10" s="370"/>
      <c r="U10" s="371"/>
      <c r="Y10" s="2" t="s">
        <v>425</v>
      </c>
      <c r="Z10" s="9">
        <v>1000000</v>
      </c>
      <c r="AC10" s="2" t="s">
        <v>457</v>
      </c>
    </row>
    <row r="11" spans="1:31" ht="79.95" customHeight="1" thickBot="1">
      <c r="B11" s="352"/>
      <c r="C11" s="386"/>
      <c r="D11" s="387"/>
      <c r="E11" s="412" t="s">
        <v>459</v>
      </c>
      <c r="F11" s="412"/>
      <c r="G11" s="412"/>
      <c r="H11" s="412"/>
      <c r="I11" s="413"/>
      <c r="J11" s="413"/>
      <c r="K11" s="413"/>
      <c r="L11" s="413"/>
      <c r="M11" s="413"/>
      <c r="N11" s="413"/>
      <c r="O11" s="413"/>
      <c r="P11" s="413"/>
      <c r="Q11" s="372"/>
      <c r="R11" s="373"/>
      <c r="S11" s="373"/>
      <c r="T11" s="373"/>
      <c r="U11" s="374"/>
      <c r="Y11" s="2" t="s">
        <v>221</v>
      </c>
      <c r="Z11" s="9"/>
      <c r="AC11" s="2" t="s">
        <v>477</v>
      </c>
    </row>
    <row r="12" spans="1:31" ht="70.05" customHeight="1">
      <c r="B12" s="341" t="s">
        <v>509</v>
      </c>
      <c r="C12" s="424" t="s">
        <v>462</v>
      </c>
      <c r="D12" s="424"/>
      <c r="E12" s="375"/>
      <c r="F12" s="375"/>
      <c r="G12" s="375"/>
      <c r="H12" s="375"/>
      <c r="I12" s="375"/>
      <c r="J12" s="375"/>
      <c r="K12" s="375"/>
      <c r="L12" s="375"/>
      <c r="M12" s="375"/>
      <c r="N12" s="375"/>
      <c r="O12" s="375"/>
      <c r="P12" s="375"/>
      <c r="Q12" s="430"/>
      <c r="R12" s="431"/>
      <c r="S12" s="431"/>
      <c r="T12" s="431"/>
      <c r="U12" s="432"/>
      <c r="Y12" s="2" t="s">
        <v>224</v>
      </c>
      <c r="Z12" s="9"/>
      <c r="AC12" s="2" t="s">
        <v>458</v>
      </c>
    </row>
    <row r="13" spans="1:31" ht="40.049999999999997" customHeight="1" thickBot="1">
      <c r="B13" s="342"/>
      <c r="C13" s="425"/>
      <c r="D13" s="425"/>
      <c r="E13" s="376"/>
      <c r="F13" s="376"/>
      <c r="G13" s="376"/>
      <c r="H13" s="376"/>
      <c r="I13" s="376"/>
      <c r="J13" s="376"/>
      <c r="K13" s="376"/>
      <c r="L13" s="376"/>
      <c r="M13" s="376"/>
      <c r="N13" s="376"/>
      <c r="O13" s="376"/>
      <c r="P13" s="376"/>
      <c r="Q13" s="433"/>
      <c r="R13" s="434"/>
      <c r="S13" s="434"/>
      <c r="T13" s="434"/>
      <c r="U13" s="435"/>
      <c r="Y13" s="2" t="s">
        <v>227</v>
      </c>
      <c r="Z13" s="9"/>
    </row>
    <row r="14" spans="1:31" ht="40.049999999999997" customHeight="1">
      <c r="B14" s="350" t="s">
        <v>510</v>
      </c>
      <c r="C14" s="377" t="s">
        <v>463</v>
      </c>
      <c r="D14" s="378"/>
      <c r="E14" s="529"/>
      <c r="F14" s="530"/>
      <c r="G14" s="530"/>
      <c r="H14" s="530"/>
      <c r="I14" s="530"/>
      <c r="J14" s="530"/>
      <c r="K14" s="530"/>
      <c r="L14" s="530"/>
      <c r="M14" s="530"/>
      <c r="N14" s="530"/>
      <c r="O14" s="530"/>
      <c r="P14" s="531"/>
      <c r="Q14" s="430"/>
      <c r="R14" s="431"/>
      <c r="S14" s="431"/>
      <c r="T14" s="431"/>
      <c r="U14" s="432"/>
      <c r="Y14" s="2" t="s">
        <v>426</v>
      </c>
      <c r="Z14" s="9"/>
    </row>
    <row r="15" spans="1:31" ht="40.049999999999997" customHeight="1" thickBot="1">
      <c r="B15" s="347"/>
      <c r="C15" s="379"/>
      <c r="D15" s="380"/>
      <c r="E15" s="532"/>
      <c r="F15" s="533"/>
      <c r="G15" s="533"/>
      <c r="H15" s="533"/>
      <c r="I15" s="533"/>
      <c r="J15" s="533"/>
      <c r="K15" s="533"/>
      <c r="L15" s="533"/>
      <c r="M15" s="533"/>
      <c r="N15" s="533"/>
      <c r="O15" s="533"/>
      <c r="P15" s="534"/>
      <c r="Q15" s="433"/>
      <c r="R15" s="434"/>
      <c r="S15" s="434"/>
      <c r="T15" s="434"/>
      <c r="U15" s="435"/>
      <c r="Y15" s="2" t="s">
        <v>427</v>
      </c>
      <c r="Z15" s="9"/>
    </row>
    <row r="16" spans="1:31" ht="40.049999999999997" customHeight="1">
      <c r="B16" s="346" t="s">
        <v>511</v>
      </c>
      <c r="C16" s="360" t="s">
        <v>467</v>
      </c>
      <c r="D16" s="361"/>
      <c r="E16" s="363" t="s">
        <v>478</v>
      </c>
      <c r="F16" s="364"/>
      <c r="G16" s="364"/>
      <c r="H16" s="364"/>
      <c r="I16" s="364"/>
      <c r="J16" s="364"/>
      <c r="K16" s="363" t="s">
        <v>465</v>
      </c>
      <c r="L16" s="364"/>
      <c r="M16" s="365"/>
      <c r="N16" s="364" t="s">
        <v>466</v>
      </c>
      <c r="O16" s="364"/>
      <c r="P16" s="365"/>
      <c r="Q16" s="369" t="s">
        <v>480</v>
      </c>
      <c r="R16" s="370"/>
      <c r="S16" s="370"/>
      <c r="T16" s="370"/>
      <c r="U16" s="371"/>
      <c r="Y16" s="2" t="s">
        <v>428</v>
      </c>
    </row>
    <row r="17" spans="2:25" ht="40.049999999999997" customHeight="1">
      <c r="B17" s="346"/>
      <c r="C17" s="348" t="s">
        <v>479</v>
      </c>
      <c r="D17" s="146"/>
      <c r="E17" s="366"/>
      <c r="F17" s="366"/>
      <c r="G17" s="366"/>
      <c r="H17" s="366"/>
      <c r="I17" s="366"/>
      <c r="J17" s="367"/>
      <c r="K17" s="366"/>
      <c r="L17" s="366"/>
      <c r="M17" s="366"/>
      <c r="N17" s="368"/>
      <c r="O17" s="366"/>
      <c r="P17" s="366"/>
      <c r="Q17" s="369"/>
      <c r="R17" s="370"/>
      <c r="S17" s="370"/>
      <c r="T17" s="370"/>
      <c r="U17" s="371"/>
      <c r="Y17" s="2" t="s">
        <v>429</v>
      </c>
    </row>
    <row r="18" spans="2:25" ht="40.049999999999997" customHeight="1">
      <c r="B18" s="346"/>
      <c r="C18" s="348"/>
      <c r="D18" s="147"/>
      <c r="E18" s="356"/>
      <c r="F18" s="356"/>
      <c r="G18" s="356"/>
      <c r="H18" s="356"/>
      <c r="I18" s="356"/>
      <c r="J18" s="362"/>
      <c r="K18" s="356"/>
      <c r="L18" s="356"/>
      <c r="M18" s="356"/>
      <c r="N18" s="355"/>
      <c r="O18" s="356"/>
      <c r="P18" s="356"/>
      <c r="Q18" s="369"/>
      <c r="R18" s="370"/>
      <c r="S18" s="370"/>
      <c r="T18" s="370"/>
      <c r="U18" s="371"/>
      <c r="Y18" s="2" t="s">
        <v>430</v>
      </c>
    </row>
    <row r="19" spans="2:25" ht="40.049999999999997" customHeight="1">
      <c r="B19" s="346"/>
      <c r="C19" s="348"/>
      <c r="D19" s="147"/>
      <c r="E19" s="356"/>
      <c r="F19" s="356"/>
      <c r="G19" s="356"/>
      <c r="H19" s="356"/>
      <c r="I19" s="356"/>
      <c r="J19" s="362"/>
      <c r="K19" s="356"/>
      <c r="L19" s="356"/>
      <c r="M19" s="356"/>
      <c r="N19" s="355"/>
      <c r="O19" s="356"/>
      <c r="P19" s="356"/>
      <c r="Q19" s="369"/>
      <c r="R19" s="370"/>
      <c r="S19" s="370"/>
      <c r="T19" s="370"/>
      <c r="U19" s="371"/>
    </row>
    <row r="20" spans="2:25" ht="40.049999999999997" customHeight="1">
      <c r="B20" s="346"/>
      <c r="C20" s="348"/>
      <c r="D20" s="147"/>
      <c r="E20" s="356"/>
      <c r="F20" s="356"/>
      <c r="G20" s="356"/>
      <c r="H20" s="356"/>
      <c r="I20" s="356"/>
      <c r="J20" s="362"/>
      <c r="K20" s="356"/>
      <c r="L20" s="356"/>
      <c r="M20" s="356"/>
      <c r="N20" s="355"/>
      <c r="O20" s="356"/>
      <c r="P20" s="356"/>
      <c r="Q20" s="369"/>
      <c r="R20" s="370"/>
      <c r="S20" s="370"/>
      <c r="T20" s="370"/>
      <c r="U20" s="371"/>
    </row>
    <row r="21" spans="2:25" ht="40.049999999999997" customHeight="1" thickBot="1">
      <c r="B21" s="347"/>
      <c r="C21" s="349"/>
      <c r="D21" s="150"/>
      <c r="E21" s="357"/>
      <c r="F21" s="357"/>
      <c r="G21" s="357"/>
      <c r="H21" s="357"/>
      <c r="I21" s="357"/>
      <c r="J21" s="358"/>
      <c r="K21" s="357"/>
      <c r="L21" s="357"/>
      <c r="M21" s="357"/>
      <c r="N21" s="359"/>
      <c r="O21" s="357"/>
      <c r="P21" s="357"/>
      <c r="Q21" s="372"/>
      <c r="R21" s="373"/>
      <c r="S21" s="373"/>
      <c r="T21" s="373"/>
      <c r="U21" s="374"/>
    </row>
    <row r="22" spans="2:25" ht="40.049999999999997" customHeight="1" thickBot="1">
      <c r="B22" s="156"/>
      <c r="C22" s="441" t="s">
        <v>439</v>
      </c>
      <c r="D22" s="441"/>
      <c r="E22" s="441"/>
      <c r="F22" s="441"/>
      <c r="G22" s="441"/>
      <c r="H22" s="441"/>
      <c r="I22" s="441"/>
      <c r="J22" s="441"/>
      <c r="K22" s="441"/>
      <c r="L22" s="441"/>
      <c r="M22" s="441"/>
      <c r="N22" s="441"/>
      <c r="O22" s="441"/>
      <c r="P22" s="441"/>
      <c r="Q22" s="441"/>
      <c r="R22" s="441"/>
      <c r="S22" s="441"/>
      <c r="T22" s="441"/>
      <c r="U22" s="442"/>
    </row>
    <row r="23" spans="2:25" ht="42" customHeight="1">
      <c r="B23" s="157"/>
      <c r="C23" s="443"/>
      <c r="D23" s="444"/>
      <c r="E23" s="444"/>
      <c r="F23" s="444"/>
      <c r="G23" s="444"/>
      <c r="H23" s="444"/>
      <c r="I23" s="444"/>
      <c r="J23" s="429" t="s">
        <v>434</v>
      </c>
      <c r="K23" s="429"/>
      <c r="L23" s="429"/>
      <c r="M23" s="429" t="s">
        <v>435</v>
      </c>
      <c r="N23" s="429"/>
      <c r="O23" s="429"/>
      <c r="P23" s="429" t="s">
        <v>436</v>
      </c>
      <c r="Q23" s="429"/>
      <c r="R23" s="429"/>
      <c r="S23" s="438" t="s">
        <v>538</v>
      </c>
      <c r="T23" s="439"/>
      <c r="U23" s="440"/>
    </row>
    <row r="24" spans="2:25" ht="60" customHeight="1">
      <c r="B24" s="157"/>
      <c r="C24" s="426" t="s">
        <v>182</v>
      </c>
      <c r="D24" s="427"/>
      <c r="E24" s="541" t="s">
        <v>444</v>
      </c>
      <c r="F24" s="542"/>
      <c r="G24" s="542"/>
      <c r="H24" s="542"/>
      <c r="I24" s="543"/>
      <c r="J24" s="538">
        <f>'３_経費計算書'!L69</f>
        <v>0</v>
      </c>
      <c r="K24" s="538"/>
      <c r="L24" s="538"/>
      <c r="M24" s="538">
        <f>'３_経費計算書'!I69</f>
        <v>0</v>
      </c>
      <c r="N24" s="538"/>
      <c r="O24" s="538"/>
      <c r="P24" s="538">
        <f>MIN(ROUNDDOWN(M24*4/5,-3),IF('１_基本情報'!F18&gt;=31,2500000,IF('１_基本情報'!F18&gt;=21,2000000,IF('１_基本情報'!F18=11,1500000,IF('１_基本情報'!F18&gt;=1,1000000,0)))))</f>
        <v>0</v>
      </c>
      <c r="Q24" s="538"/>
      <c r="R24" s="538"/>
      <c r="S24" s="539">
        <f>P24</f>
        <v>0</v>
      </c>
      <c r="T24" s="539"/>
      <c r="U24" s="540"/>
    </row>
    <row r="25" spans="2:25" ht="60" customHeight="1" thickBot="1">
      <c r="B25" s="139"/>
      <c r="C25" s="495" t="s">
        <v>438</v>
      </c>
      <c r="D25" s="496"/>
      <c r="E25" s="496"/>
      <c r="F25" s="496"/>
      <c r="G25" s="496"/>
      <c r="H25" s="496"/>
      <c r="I25" s="497"/>
      <c r="J25" s="493">
        <f>SUM(J24:L24)</f>
        <v>0</v>
      </c>
      <c r="K25" s="493"/>
      <c r="L25" s="493"/>
      <c r="M25" s="493">
        <f>SUM(M24:O24)</f>
        <v>0</v>
      </c>
      <c r="N25" s="493"/>
      <c r="O25" s="493"/>
      <c r="P25" s="493">
        <f>SUM(P24:R24)</f>
        <v>0</v>
      </c>
      <c r="Q25" s="493"/>
      <c r="R25" s="493"/>
      <c r="S25" s="493">
        <f>SUM(S24:U24)</f>
        <v>0</v>
      </c>
      <c r="T25" s="493"/>
      <c r="U25" s="494"/>
    </row>
    <row r="26" spans="2:25" ht="60" customHeight="1">
      <c r="B26" s="140"/>
    </row>
    <row r="27" spans="2:25" ht="42" customHeight="1">
      <c r="B27" s="140"/>
    </row>
    <row r="28" spans="2:25" ht="60" customHeight="1">
      <c r="B28" s="140"/>
    </row>
    <row r="29" spans="2:25" ht="30" customHeight="1">
      <c r="B29" s="140"/>
    </row>
    <row r="30" spans="2:25" ht="42" customHeight="1">
      <c r="B30" s="140"/>
    </row>
    <row r="31" spans="2:25" ht="42" customHeight="1">
      <c r="B31" s="140"/>
    </row>
    <row r="32" spans="2:25" ht="42" customHeight="1"/>
    <row r="33" ht="42" customHeight="1"/>
    <row r="34" ht="42" customHeight="1"/>
    <row r="35" ht="42" customHeight="1"/>
    <row r="36" ht="42" customHeight="1"/>
    <row r="37" ht="42" customHeight="1"/>
    <row r="38" ht="42" customHeight="1"/>
    <row r="39" ht="42" customHeight="1"/>
    <row r="40" ht="42" customHeight="1"/>
    <row r="41" ht="42" customHeight="1"/>
    <row r="42" ht="42" customHeight="1"/>
    <row r="43" ht="42" customHeight="1"/>
    <row r="44" ht="42" customHeight="1"/>
    <row r="45" ht="42" customHeight="1"/>
    <row r="46" ht="42" customHeight="1"/>
    <row r="47" ht="42" customHeight="1"/>
    <row r="48"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sheetData>
  <mergeCells count="73">
    <mergeCell ref="C4:D4"/>
    <mergeCell ref="E4:P4"/>
    <mergeCell ref="Q4:U4"/>
    <mergeCell ref="C5:D5"/>
    <mergeCell ref="E5:P5"/>
    <mergeCell ref="Q5:U5"/>
    <mergeCell ref="C8:D8"/>
    <mergeCell ref="E8:P8"/>
    <mergeCell ref="Q8:U8"/>
    <mergeCell ref="J10:L10"/>
    <mergeCell ref="N10:P10"/>
    <mergeCell ref="Q9:U11"/>
    <mergeCell ref="C9:D11"/>
    <mergeCell ref="F9:H9"/>
    <mergeCell ref="J9:L9"/>
    <mergeCell ref="N9:P9"/>
    <mergeCell ref="F10:H10"/>
    <mergeCell ref="E11:H11"/>
    <mergeCell ref="I11:P11"/>
    <mergeCell ref="Q6:U6"/>
    <mergeCell ref="C7:D7"/>
    <mergeCell ref="E7:P7"/>
    <mergeCell ref="Q7:U7"/>
    <mergeCell ref="E6:P6"/>
    <mergeCell ref="C6:D6"/>
    <mergeCell ref="B12:B13"/>
    <mergeCell ref="C12:D13"/>
    <mergeCell ref="E12:P13"/>
    <mergeCell ref="B9:B11"/>
    <mergeCell ref="Q12:U13"/>
    <mergeCell ref="B14:B15"/>
    <mergeCell ref="C14:D15"/>
    <mergeCell ref="E14:P15"/>
    <mergeCell ref="Q14:U15"/>
    <mergeCell ref="Q16:U21"/>
    <mergeCell ref="C17:C21"/>
    <mergeCell ref="E17:J17"/>
    <mergeCell ref="K17:M17"/>
    <mergeCell ref="N17:P17"/>
    <mergeCell ref="N21:P21"/>
    <mergeCell ref="B16:B21"/>
    <mergeCell ref="C16:D16"/>
    <mergeCell ref="E16:J16"/>
    <mergeCell ref="K16:M16"/>
    <mergeCell ref="N16:P16"/>
    <mergeCell ref="E18:J18"/>
    <mergeCell ref="K18:M18"/>
    <mergeCell ref="N18:P18"/>
    <mergeCell ref="E19:J19"/>
    <mergeCell ref="K19:M19"/>
    <mergeCell ref="N19:P19"/>
    <mergeCell ref="E20:J20"/>
    <mergeCell ref="K20:M20"/>
    <mergeCell ref="N20:P20"/>
    <mergeCell ref="E21:J21"/>
    <mergeCell ref="K21:M21"/>
    <mergeCell ref="C22:U22"/>
    <mergeCell ref="C23:I23"/>
    <mergeCell ref="J23:L23"/>
    <mergeCell ref="M23:O23"/>
    <mergeCell ref="P23:R23"/>
    <mergeCell ref="S23:U23"/>
    <mergeCell ref="S25:U25"/>
    <mergeCell ref="C24:D24"/>
    <mergeCell ref="J24:L24"/>
    <mergeCell ref="M24:O24"/>
    <mergeCell ref="P24:R24"/>
    <mergeCell ref="S24:U24"/>
    <mergeCell ref="E24:I24"/>
    <mergeCell ref="C25:I25"/>
    <mergeCell ref="J25:L25"/>
    <mergeCell ref="M25:O25"/>
    <mergeCell ref="P25:R25"/>
  </mergeCells>
  <phoneticPr fontId="1"/>
  <dataValidations count="3">
    <dataValidation type="list" allowBlank="1" showInputMessage="1" showErrorMessage="1" sqref="E8" xr:uid="{00000000-0002-0000-0600-000000000000}">
      <formula1>$AA$6:$AA$8</formula1>
    </dataValidation>
    <dataValidation type="list" allowBlank="1" showInputMessage="1" showErrorMessage="1" sqref="D17:D21" xr:uid="{00000000-0002-0000-0600-000001000000}">
      <formula1>$AC$6:$AC$12</formula1>
    </dataValidation>
    <dataValidation type="list" allowBlank="1" showInputMessage="1" showErrorMessage="1" sqref="E6:P6" xr:uid="{00000000-0002-0000-0600-000002000000}">
      <formula1>$AE$6:$AE$9</formula1>
    </dataValidation>
  </dataValidations>
  <printOptions horizontalCentered="1"/>
  <pageMargins left="0.31496062992125984" right="0.31496062992125984" top="0.74803149606299213" bottom="0.7480314960629921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AC60"/>
  <sheetViews>
    <sheetView view="pageBreakPreview" zoomScale="90" zoomScaleNormal="100" zoomScaleSheetLayoutView="90" workbookViewId="0">
      <pane ySplit="1" topLeftCell="A27" activePane="bottomLeft" state="frozen"/>
      <selection activeCell="G38" sqref="G38 J38"/>
      <selection pane="bottomLeft" activeCell="M30" sqref="M30:O30"/>
    </sheetView>
  </sheetViews>
  <sheetFormatPr defaultColWidth="9" defaultRowHeight="13.2"/>
  <cols>
    <col min="1" max="1" width="3.59765625" style="2" customWidth="1"/>
    <col min="2" max="2" width="3.69921875" style="8" customWidth="1"/>
    <col min="3" max="3" width="4" style="2" customWidth="1"/>
    <col min="4" max="4" width="22" style="2" customWidth="1"/>
    <col min="5" max="16" width="7.69921875" style="2" customWidth="1"/>
    <col min="17" max="20" width="7.09765625" style="2" customWidth="1"/>
    <col min="21" max="21" width="7.796875" style="2" customWidth="1"/>
    <col min="22" max="22" width="2.5" style="2" customWidth="1"/>
    <col min="23" max="25" width="9" style="2"/>
    <col min="26" max="26" width="11.19921875" style="2" bestFit="1" customWidth="1"/>
    <col min="27" max="16384" width="9" style="2"/>
  </cols>
  <sheetData>
    <row r="1" spans="1:29" ht="26.25" customHeight="1">
      <c r="A1" s="26" t="s">
        <v>473</v>
      </c>
      <c r="B1" s="1"/>
    </row>
    <row r="2" spans="1:29" s="198" customFormat="1" ht="23.25" customHeight="1">
      <c r="A2" s="25" t="s">
        <v>498</v>
      </c>
      <c r="B2" s="197" t="s">
        <v>562</v>
      </c>
    </row>
    <row r="3" spans="1:29" ht="6" customHeight="1" thickBot="1">
      <c r="A3" s="11"/>
      <c r="B3" s="10"/>
      <c r="C3" s="10"/>
      <c r="D3" s="10"/>
      <c r="E3" s="7"/>
      <c r="F3" s="7"/>
    </row>
    <row r="4" spans="1:29" ht="37.5" customHeight="1" thickBot="1">
      <c r="B4" s="149" t="s">
        <v>12</v>
      </c>
      <c r="C4" s="458" t="s">
        <v>6</v>
      </c>
      <c r="D4" s="459"/>
      <c r="E4" s="458" t="s">
        <v>7</v>
      </c>
      <c r="F4" s="459"/>
      <c r="G4" s="459"/>
      <c r="H4" s="459"/>
      <c r="I4" s="459"/>
      <c r="J4" s="459"/>
      <c r="K4" s="459"/>
      <c r="L4" s="459"/>
      <c r="M4" s="459"/>
      <c r="N4" s="459"/>
      <c r="O4" s="459"/>
      <c r="P4" s="460"/>
      <c r="Q4" s="458" t="s">
        <v>13</v>
      </c>
      <c r="R4" s="459"/>
      <c r="S4" s="459"/>
      <c r="T4" s="459"/>
      <c r="U4" s="461"/>
    </row>
    <row r="5" spans="1:29" ht="40.049999999999997" customHeight="1" thickTop="1" thickBot="1">
      <c r="B5" s="154" t="s">
        <v>25</v>
      </c>
      <c r="C5" s="470" t="s">
        <v>23</v>
      </c>
      <c r="D5" s="471"/>
      <c r="E5" s="547" t="s">
        <v>495</v>
      </c>
      <c r="F5" s="548"/>
      <c r="G5" s="548"/>
      <c r="H5" s="548"/>
      <c r="I5" s="548"/>
      <c r="J5" s="548"/>
      <c r="K5" s="548" t="s">
        <v>496</v>
      </c>
      <c r="L5" s="548"/>
      <c r="M5" s="548"/>
      <c r="N5" s="548"/>
      <c r="O5" s="548"/>
      <c r="P5" s="549"/>
      <c r="Q5" s="467"/>
      <c r="R5" s="468"/>
      <c r="S5" s="468"/>
      <c r="T5" s="468"/>
      <c r="U5" s="469"/>
    </row>
    <row r="6" spans="1:29" ht="40.049999999999997" customHeight="1" thickBot="1">
      <c r="B6" s="155" t="s">
        <v>26</v>
      </c>
      <c r="C6" s="353" t="s">
        <v>5</v>
      </c>
      <c r="D6" s="354"/>
      <c r="E6" s="550" t="s">
        <v>169</v>
      </c>
      <c r="F6" s="551"/>
      <c r="G6" s="551"/>
      <c r="H6" s="551"/>
      <c r="I6" s="551"/>
      <c r="J6" s="551"/>
      <c r="K6" s="388"/>
      <c r="L6" s="389"/>
      <c r="M6" s="389"/>
      <c r="N6" s="389"/>
      <c r="O6" s="389"/>
      <c r="P6" s="390"/>
      <c r="Q6" s="407" t="s">
        <v>15</v>
      </c>
      <c r="R6" s="408"/>
      <c r="S6" s="408"/>
      <c r="T6" s="408"/>
      <c r="U6" s="409"/>
      <c r="Y6" s="2" t="s">
        <v>5</v>
      </c>
      <c r="AA6" s="2" t="s">
        <v>4</v>
      </c>
      <c r="AB6" s="2" t="s">
        <v>474</v>
      </c>
      <c r="AC6" s="2" t="s">
        <v>464</v>
      </c>
    </row>
    <row r="7" spans="1:29" ht="40.049999999999997" customHeight="1">
      <c r="B7" s="391" t="s">
        <v>32</v>
      </c>
      <c r="C7" s="478" t="s">
        <v>171</v>
      </c>
      <c r="D7" s="479"/>
      <c r="E7" s="480"/>
      <c r="F7" s="405"/>
      <c r="G7" s="405"/>
      <c r="H7" s="405"/>
      <c r="I7" s="405"/>
      <c r="J7" s="405"/>
      <c r="K7" s="480"/>
      <c r="L7" s="405"/>
      <c r="M7" s="405"/>
      <c r="N7" s="405"/>
      <c r="O7" s="405"/>
      <c r="P7" s="406"/>
      <c r="Q7" s="481" t="s">
        <v>431</v>
      </c>
      <c r="R7" s="482"/>
      <c r="S7" s="482"/>
      <c r="T7" s="482"/>
      <c r="U7" s="483"/>
      <c r="Y7" s="2" t="s">
        <v>421</v>
      </c>
      <c r="Z7" s="9">
        <v>1000000</v>
      </c>
      <c r="AA7" s="2" t="s">
        <v>10</v>
      </c>
      <c r="AB7" s="2" t="s">
        <v>475</v>
      </c>
      <c r="AC7" s="2" t="s">
        <v>468</v>
      </c>
    </row>
    <row r="8" spans="1:29" ht="40.049999999999997" customHeight="1">
      <c r="B8" s="392"/>
      <c r="C8" s="148"/>
      <c r="D8" s="153" t="s">
        <v>419</v>
      </c>
      <c r="E8" s="492"/>
      <c r="F8" s="403"/>
      <c r="G8" s="403"/>
      <c r="H8" s="403"/>
      <c r="I8" s="403"/>
      <c r="J8" s="403"/>
      <c r="K8" s="492"/>
      <c r="L8" s="403"/>
      <c r="M8" s="403"/>
      <c r="N8" s="403"/>
      <c r="O8" s="403"/>
      <c r="P8" s="404"/>
      <c r="Q8" s="414" t="s">
        <v>420</v>
      </c>
      <c r="R8" s="415"/>
      <c r="S8" s="415"/>
      <c r="T8" s="415"/>
      <c r="U8" s="416"/>
      <c r="Y8" s="2" t="s">
        <v>422</v>
      </c>
      <c r="Z8" s="9">
        <v>1000000</v>
      </c>
      <c r="AA8" s="2" t="s">
        <v>11</v>
      </c>
      <c r="AC8" s="2" t="s">
        <v>469</v>
      </c>
    </row>
    <row r="9" spans="1:29" ht="40.049999999999997" customHeight="1" thickBot="1">
      <c r="B9" s="393"/>
      <c r="C9" s="484" t="s">
        <v>449</v>
      </c>
      <c r="D9" s="485"/>
      <c r="E9" s="486"/>
      <c r="F9" s="487"/>
      <c r="G9" s="487"/>
      <c r="H9" s="487"/>
      <c r="I9" s="487"/>
      <c r="J9" s="487"/>
      <c r="K9" s="486"/>
      <c r="L9" s="487"/>
      <c r="M9" s="487"/>
      <c r="N9" s="487"/>
      <c r="O9" s="487"/>
      <c r="P9" s="488"/>
      <c r="Q9" s="489" t="s">
        <v>488</v>
      </c>
      <c r="R9" s="490"/>
      <c r="S9" s="490"/>
      <c r="T9" s="490"/>
      <c r="U9" s="491"/>
      <c r="Y9" s="2" t="s">
        <v>423</v>
      </c>
      <c r="Z9" s="9">
        <v>300000</v>
      </c>
      <c r="AA9" s="2" t="s">
        <v>158</v>
      </c>
      <c r="AC9" s="2" t="s">
        <v>470</v>
      </c>
    </row>
    <row r="10" spans="1:29" ht="60" customHeight="1" thickBot="1">
      <c r="B10" s="161" t="s">
        <v>450</v>
      </c>
      <c r="C10" s="353" t="s">
        <v>504</v>
      </c>
      <c r="D10" s="354"/>
      <c r="E10" s="420"/>
      <c r="F10" s="421"/>
      <c r="G10" s="421"/>
      <c r="H10" s="421"/>
      <c r="I10" s="421"/>
      <c r="J10" s="421"/>
      <c r="K10" s="421"/>
      <c r="L10" s="421"/>
      <c r="M10" s="421"/>
      <c r="N10" s="421"/>
      <c r="O10" s="421"/>
      <c r="P10" s="422"/>
      <c r="Q10" s="343" t="s">
        <v>507</v>
      </c>
      <c r="R10" s="344"/>
      <c r="S10" s="344"/>
      <c r="T10" s="344"/>
      <c r="U10" s="345"/>
      <c r="Y10" s="2" t="s">
        <v>424</v>
      </c>
      <c r="Z10" s="9">
        <v>300000</v>
      </c>
      <c r="AC10" s="2" t="s">
        <v>476</v>
      </c>
    </row>
    <row r="11" spans="1:29" ht="40.049999999999997" customHeight="1">
      <c r="B11" s="351" t="s">
        <v>160</v>
      </c>
      <c r="C11" s="462" t="s">
        <v>453</v>
      </c>
      <c r="D11" s="463"/>
      <c r="E11" s="475"/>
      <c r="F11" s="476"/>
      <c r="G11" s="476"/>
      <c r="H11" s="476"/>
      <c r="I11" s="476"/>
      <c r="J11" s="476"/>
      <c r="K11" s="476"/>
      <c r="L11" s="476"/>
      <c r="M11" s="476"/>
      <c r="N11" s="476"/>
      <c r="O11" s="476"/>
      <c r="P11" s="477"/>
      <c r="Q11" s="464" t="s">
        <v>452</v>
      </c>
      <c r="R11" s="465"/>
      <c r="S11" s="465"/>
      <c r="T11" s="465"/>
      <c r="U11" s="466"/>
      <c r="Y11" s="2" t="s">
        <v>425</v>
      </c>
      <c r="Z11" s="9">
        <v>1000000</v>
      </c>
      <c r="AC11" s="2" t="s">
        <v>457</v>
      </c>
    </row>
    <row r="12" spans="1:29" ht="40.049999999999997" customHeight="1" thickBot="1">
      <c r="B12" s="352"/>
      <c r="C12" s="395" t="s">
        <v>451</v>
      </c>
      <c r="D12" s="396"/>
      <c r="E12" s="486"/>
      <c r="F12" s="487"/>
      <c r="G12" s="487"/>
      <c r="H12" s="487"/>
      <c r="I12" s="487"/>
      <c r="J12" s="487"/>
      <c r="K12" s="487"/>
      <c r="L12" s="487"/>
      <c r="M12" s="487"/>
      <c r="N12" s="487"/>
      <c r="O12" s="487"/>
      <c r="P12" s="488"/>
      <c r="Q12" s="417" t="s">
        <v>487</v>
      </c>
      <c r="R12" s="418"/>
      <c r="S12" s="418"/>
      <c r="T12" s="418"/>
      <c r="U12" s="419"/>
      <c r="Y12" s="2" t="s">
        <v>221</v>
      </c>
      <c r="Z12" s="9"/>
      <c r="AC12" s="2" t="s">
        <v>477</v>
      </c>
    </row>
    <row r="13" spans="1:29" ht="40.049999999999997" customHeight="1" thickBot="1">
      <c r="B13" s="152" t="s">
        <v>460</v>
      </c>
      <c r="C13" s="353" t="s">
        <v>4</v>
      </c>
      <c r="D13" s="354"/>
      <c r="E13" s="400"/>
      <c r="F13" s="401"/>
      <c r="G13" s="401"/>
      <c r="H13" s="401"/>
      <c r="I13" s="401"/>
      <c r="J13" s="401"/>
      <c r="K13" s="400"/>
      <c r="L13" s="401"/>
      <c r="M13" s="401"/>
      <c r="N13" s="401"/>
      <c r="O13" s="401"/>
      <c r="P13" s="402"/>
      <c r="Q13" s="407"/>
      <c r="R13" s="408"/>
      <c r="S13" s="408"/>
      <c r="T13" s="408"/>
      <c r="U13" s="409"/>
      <c r="Y13" s="2" t="s">
        <v>224</v>
      </c>
      <c r="Z13" s="9"/>
      <c r="AC13" s="2" t="s">
        <v>458</v>
      </c>
    </row>
    <row r="14" spans="1:29" ht="40.049999999999997" customHeight="1">
      <c r="B14" s="381" t="s">
        <v>461</v>
      </c>
      <c r="C14" s="382" t="s">
        <v>455</v>
      </c>
      <c r="D14" s="383"/>
      <c r="E14" s="167" t="str">
        <f>IF(OR('2_業務改善計画（厚生労働省提出様式）'!C21="○",'2_業務改善計画（厚生労働省提出様式）'!E21="○"),"○","")</f>
        <v/>
      </c>
      <c r="F14" s="394" t="s">
        <v>527</v>
      </c>
      <c r="G14" s="394"/>
      <c r="H14" s="394"/>
      <c r="I14" s="169" t="str">
        <f>IF('2_業務改善計画（厚生労働省提出様式）'!E21="○","○","")</f>
        <v/>
      </c>
      <c r="J14" s="394" t="s">
        <v>528</v>
      </c>
      <c r="K14" s="394"/>
      <c r="L14" s="394"/>
      <c r="M14" s="169" t="str">
        <f>IF(OR('2_業務改善計画（厚生労働省提出様式）'!C19="○",'2_業務改善計画（厚生労働省提出様式）'!C22="○"),"○","")</f>
        <v/>
      </c>
      <c r="N14" s="394" t="s">
        <v>529</v>
      </c>
      <c r="O14" s="394"/>
      <c r="P14" s="394"/>
      <c r="Q14" s="455" t="s">
        <v>534</v>
      </c>
      <c r="R14" s="456"/>
      <c r="S14" s="456"/>
      <c r="T14" s="456"/>
      <c r="U14" s="457"/>
      <c r="Y14" s="2" t="s">
        <v>227</v>
      </c>
      <c r="Z14" s="9"/>
    </row>
    <row r="15" spans="1:29" ht="40.049999999999997" customHeight="1">
      <c r="B15" s="351"/>
      <c r="C15" s="384"/>
      <c r="D15" s="385"/>
      <c r="E15" s="168" t="str">
        <f>IF(OR('2_業務改善計画（厚生労働省提出様式）'!C20="○",'2_業務改善計画（厚生労働省提出様式）'!E20="○"),"○","")</f>
        <v/>
      </c>
      <c r="F15" s="423" t="s">
        <v>530</v>
      </c>
      <c r="G15" s="423"/>
      <c r="H15" s="423"/>
      <c r="I15" s="170" t="str">
        <f>IF('2_業務改善計画（厚生労働省提出様式）'!E19="○","○","")</f>
        <v/>
      </c>
      <c r="J15" s="423" t="s">
        <v>456</v>
      </c>
      <c r="K15" s="423"/>
      <c r="L15" s="423"/>
      <c r="M15" s="170" t="str">
        <f>IF('2_業務改善計画（厚生労働省提出様式）'!C23="○","○","")</f>
        <v/>
      </c>
      <c r="N15" s="423" t="s">
        <v>531</v>
      </c>
      <c r="O15" s="423"/>
      <c r="P15" s="423"/>
      <c r="Q15" s="369"/>
      <c r="R15" s="370"/>
      <c r="S15" s="370"/>
      <c r="T15" s="370"/>
      <c r="U15" s="371"/>
      <c r="Y15" s="2" t="s">
        <v>426</v>
      </c>
      <c r="Z15" s="9"/>
    </row>
    <row r="16" spans="1:29" ht="79.95" customHeight="1" thickBot="1">
      <c r="B16" s="352"/>
      <c r="C16" s="386"/>
      <c r="D16" s="387"/>
      <c r="E16" s="412" t="s">
        <v>459</v>
      </c>
      <c r="F16" s="412"/>
      <c r="G16" s="412"/>
      <c r="H16" s="412"/>
      <c r="I16" s="413"/>
      <c r="J16" s="413"/>
      <c r="K16" s="413"/>
      <c r="L16" s="413"/>
      <c r="M16" s="413"/>
      <c r="N16" s="413"/>
      <c r="O16" s="413"/>
      <c r="P16" s="413"/>
      <c r="Q16" s="372"/>
      <c r="R16" s="373"/>
      <c r="S16" s="373"/>
      <c r="T16" s="373"/>
      <c r="U16" s="374"/>
      <c r="Y16" s="2" t="s">
        <v>427</v>
      </c>
      <c r="Z16" s="9"/>
    </row>
    <row r="17" spans="2:25" ht="70.05" customHeight="1">
      <c r="B17" s="341" t="s">
        <v>471</v>
      </c>
      <c r="C17" s="424" t="s">
        <v>462</v>
      </c>
      <c r="D17" s="424"/>
      <c r="E17" s="375"/>
      <c r="F17" s="375"/>
      <c r="G17" s="375"/>
      <c r="H17" s="375"/>
      <c r="I17" s="375"/>
      <c r="J17" s="375"/>
      <c r="K17" s="375"/>
      <c r="L17" s="375"/>
      <c r="M17" s="375"/>
      <c r="N17" s="375"/>
      <c r="O17" s="375"/>
      <c r="P17" s="375"/>
      <c r="Q17" s="455" t="s">
        <v>533</v>
      </c>
      <c r="R17" s="456"/>
      <c r="S17" s="456"/>
      <c r="T17" s="456"/>
      <c r="U17" s="457"/>
      <c r="Y17" s="2" t="s">
        <v>575</v>
      </c>
    </row>
    <row r="18" spans="2:25" ht="40.049999999999997" customHeight="1" thickBot="1">
      <c r="B18" s="342"/>
      <c r="C18" s="425"/>
      <c r="D18" s="425"/>
      <c r="E18" s="376"/>
      <c r="F18" s="376"/>
      <c r="G18" s="376"/>
      <c r="H18" s="376"/>
      <c r="I18" s="376"/>
      <c r="J18" s="376"/>
      <c r="K18" s="376"/>
      <c r="L18" s="376"/>
      <c r="M18" s="376"/>
      <c r="N18" s="376"/>
      <c r="O18" s="376"/>
      <c r="P18" s="376"/>
      <c r="Q18" s="372"/>
      <c r="R18" s="373"/>
      <c r="S18" s="373"/>
      <c r="T18" s="373"/>
      <c r="U18" s="374"/>
      <c r="Y18" s="2" t="s">
        <v>168</v>
      </c>
    </row>
    <row r="19" spans="2:25" ht="40.049999999999997" customHeight="1">
      <c r="B19" s="350" t="s">
        <v>472</v>
      </c>
      <c r="C19" s="377" t="s">
        <v>463</v>
      </c>
      <c r="D19" s="378"/>
      <c r="E19" s="529"/>
      <c r="F19" s="530"/>
      <c r="G19" s="530"/>
      <c r="H19" s="530"/>
      <c r="I19" s="530"/>
      <c r="J19" s="530"/>
      <c r="K19" s="530"/>
      <c r="L19" s="530"/>
      <c r="M19" s="530"/>
      <c r="N19" s="530"/>
      <c r="O19" s="530"/>
      <c r="P19" s="531"/>
      <c r="Q19" s="430"/>
      <c r="R19" s="431"/>
      <c r="S19" s="431"/>
      <c r="T19" s="431"/>
      <c r="U19" s="432"/>
      <c r="Y19" s="2" t="s">
        <v>428</v>
      </c>
    </row>
    <row r="20" spans="2:25" ht="40.049999999999997" customHeight="1" thickBot="1">
      <c r="B20" s="347"/>
      <c r="C20" s="379"/>
      <c r="D20" s="380"/>
      <c r="E20" s="532"/>
      <c r="F20" s="533"/>
      <c r="G20" s="533"/>
      <c r="H20" s="533"/>
      <c r="I20" s="533"/>
      <c r="J20" s="533"/>
      <c r="K20" s="533"/>
      <c r="L20" s="533"/>
      <c r="M20" s="533"/>
      <c r="N20" s="533"/>
      <c r="O20" s="533"/>
      <c r="P20" s="534"/>
      <c r="Q20" s="433"/>
      <c r="R20" s="434"/>
      <c r="S20" s="434"/>
      <c r="T20" s="434"/>
      <c r="U20" s="435"/>
      <c r="Y20" s="2" t="s">
        <v>429</v>
      </c>
    </row>
    <row r="21" spans="2:25" ht="40.049999999999997" customHeight="1">
      <c r="B21" s="346" t="s">
        <v>505</v>
      </c>
      <c r="C21" s="360" t="s">
        <v>467</v>
      </c>
      <c r="D21" s="361"/>
      <c r="E21" s="363" t="s">
        <v>478</v>
      </c>
      <c r="F21" s="364"/>
      <c r="G21" s="364"/>
      <c r="H21" s="364"/>
      <c r="I21" s="364"/>
      <c r="J21" s="364"/>
      <c r="K21" s="363" t="s">
        <v>465</v>
      </c>
      <c r="L21" s="364"/>
      <c r="M21" s="365"/>
      <c r="N21" s="364" t="s">
        <v>466</v>
      </c>
      <c r="O21" s="364"/>
      <c r="P21" s="365"/>
      <c r="Q21" s="369" t="s">
        <v>535</v>
      </c>
      <c r="R21" s="370"/>
      <c r="S21" s="370"/>
      <c r="T21" s="370"/>
      <c r="U21" s="371"/>
      <c r="Y21" s="2" t="s">
        <v>430</v>
      </c>
    </row>
    <row r="22" spans="2:25" ht="40.049999999999997" customHeight="1">
      <c r="B22" s="346"/>
      <c r="C22" s="348" t="s">
        <v>479</v>
      </c>
      <c r="D22" s="146"/>
      <c r="E22" s="366"/>
      <c r="F22" s="366"/>
      <c r="G22" s="366"/>
      <c r="H22" s="366"/>
      <c r="I22" s="366"/>
      <c r="J22" s="367"/>
      <c r="K22" s="366"/>
      <c r="L22" s="366"/>
      <c r="M22" s="366"/>
      <c r="N22" s="368"/>
      <c r="O22" s="366"/>
      <c r="P22" s="366"/>
      <c r="Q22" s="369"/>
      <c r="R22" s="370"/>
      <c r="S22" s="370"/>
      <c r="T22" s="370"/>
      <c r="U22" s="371"/>
    </row>
    <row r="23" spans="2:25" ht="40.049999999999997" customHeight="1">
      <c r="B23" s="346"/>
      <c r="C23" s="348"/>
      <c r="D23" s="147"/>
      <c r="E23" s="356"/>
      <c r="F23" s="356"/>
      <c r="G23" s="356"/>
      <c r="H23" s="356"/>
      <c r="I23" s="356"/>
      <c r="J23" s="362"/>
      <c r="K23" s="356"/>
      <c r="L23" s="356"/>
      <c r="M23" s="356"/>
      <c r="N23" s="355"/>
      <c r="O23" s="356"/>
      <c r="P23" s="356"/>
      <c r="Q23" s="369"/>
      <c r="R23" s="370"/>
      <c r="S23" s="370"/>
      <c r="T23" s="370"/>
      <c r="U23" s="371"/>
    </row>
    <row r="24" spans="2:25" ht="40.049999999999997" customHeight="1">
      <c r="B24" s="346"/>
      <c r="C24" s="348"/>
      <c r="D24" s="147"/>
      <c r="E24" s="356"/>
      <c r="F24" s="356"/>
      <c r="G24" s="356"/>
      <c r="H24" s="356"/>
      <c r="I24" s="356"/>
      <c r="J24" s="362"/>
      <c r="K24" s="356"/>
      <c r="L24" s="356"/>
      <c r="M24" s="356"/>
      <c r="N24" s="355"/>
      <c r="O24" s="356"/>
      <c r="P24" s="356"/>
      <c r="Q24" s="369"/>
      <c r="R24" s="370"/>
      <c r="S24" s="370"/>
      <c r="T24" s="370"/>
      <c r="U24" s="371"/>
    </row>
    <row r="25" spans="2:25" ht="40.049999999999997" customHeight="1">
      <c r="B25" s="346"/>
      <c r="C25" s="348"/>
      <c r="D25" s="147"/>
      <c r="E25" s="356"/>
      <c r="F25" s="356"/>
      <c r="G25" s="356"/>
      <c r="H25" s="356"/>
      <c r="I25" s="356"/>
      <c r="J25" s="362"/>
      <c r="K25" s="356"/>
      <c r="L25" s="356"/>
      <c r="M25" s="356"/>
      <c r="N25" s="355"/>
      <c r="O25" s="356"/>
      <c r="P25" s="356"/>
      <c r="Q25" s="369"/>
      <c r="R25" s="370"/>
      <c r="S25" s="370"/>
      <c r="T25" s="370"/>
      <c r="U25" s="371"/>
    </row>
    <row r="26" spans="2:25" ht="40.049999999999997" customHeight="1" thickBot="1">
      <c r="B26" s="347"/>
      <c r="C26" s="349"/>
      <c r="D26" s="150"/>
      <c r="E26" s="357"/>
      <c r="F26" s="357"/>
      <c r="G26" s="357"/>
      <c r="H26" s="357"/>
      <c r="I26" s="357"/>
      <c r="J26" s="358"/>
      <c r="K26" s="357"/>
      <c r="L26" s="357"/>
      <c r="M26" s="357"/>
      <c r="N26" s="359"/>
      <c r="O26" s="357"/>
      <c r="P26" s="357"/>
      <c r="Q26" s="372"/>
      <c r="R26" s="373"/>
      <c r="S26" s="373"/>
      <c r="T26" s="373"/>
      <c r="U26" s="374"/>
    </row>
    <row r="27" spans="2:25" ht="40.049999999999997" customHeight="1" thickBot="1">
      <c r="B27" s="156"/>
      <c r="C27" s="441" t="s">
        <v>439</v>
      </c>
      <c r="D27" s="441"/>
      <c r="E27" s="441"/>
      <c r="F27" s="441"/>
      <c r="G27" s="441"/>
      <c r="H27" s="441"/>
      <c r="I27" s="441"/>
      <c r="J27" s="441"/>
      <c r="K27" s="441"/>
      <c r="L27" s="441"/>
      <c r="M27" s="441"/>
      <c r="N27" s="441"/>
      <c r="O27" s="441"/>
      <c r="P27" s="441"/>
      <c r="Q27" s="441"/>
      <c r="R27" s="441"/>
      <c r="S27" s="441"/>
      <c r="T27" s="441"/>
      <c r="U27" s="442"/>
    </row>
    <row r="28" spans="2:25" ht="42" customHeight="1">
      <c r="B28" s="157"/>
      <c r="C28" s="443"/>
      <c r="D28" s="444"/>
      <c r="E28" s="444"/>
      <c r="F28" s="444"/>
      <c r="G28" s="444"/>
      <c r="H28" s="444"/>
      <c r="I28" s="444"/>
      <c r="J28" s="429" t="s">
        <v>434</v>
      </c>
      <c r="K28" s="429"/>
      <c r="L28" s="429"/>
      <c r="M28" s="429" t="s">
        <v>435</v>
      </c>
      <c r="N28" s="429"/>
      <c r="O28" s="429"/>
      <c r="P28" s="429" t="s">
        <v>436</v>
      </c>
      <c r="Q28" s="429"/>
      <c r="R28" s="429"/>
      <c r="S28" s="438" t="s">
        <v>538</v>
      </c>
      <c r="T28" s="439"/>
      <c r="U28" s="440"/>
    </row>
    <row r="29" spans="2:25" ht="40.049999999999997" customHeight="1">
      <c r="B29" s="157"/>
      <c r="C29" s="426" t="s">
        <v>415</v>
      </c>
      <c r="D29" s="427"/>
      <c r="E29" s="410" t="s">
        <v>444</v>
      </c>
      <c r="F29" s="411"/>
      <c r="G29" s="411"/>
      <c r="H29" s="142" t="s">
        <v>448</v>
      </c>
      <c r="I29" s="143" t="s">
        <v>197</v>
      </c>
      <c r="J29" s="437">
        <f>'３_経費計算書'!L71</f>
        <v>0</v>
      </c>
      <c r="K29" s="437"/>
      <c r="L29" s="437"/>
      <c r="M29" s="437">
        <f>'３_経費計算書'!I71</f>
        <v>0</v>
      </c>
      <c r="N29" s="437"/>
      <c r="O29" s="437"/>
      <c r="P29" s="437">
        <f>MIN(10000000,ROUNDDOWN(M29*4/5,-3))</f>
        <v>0</v>
      </c>
      <c r="Q29" s="437"/>
      <c r="R29" s="437"/>
      <c r="S29" s="445">
        <f>MIN(10000000,P29+P30)</f>
        <v>0</v>
      </c>
      <c r="T29" s="445"/>
      <c r="U29" s="446"/>
    </row>
    <row r="30" spans="2:25" ht="40.049999999999997" customHeight="1">
      <c r="B30" s="157"/>
      <c r="C30" s="426"/>
      <c r="D30" s="427"/>
      <c r="E30" s="428" t="s">
        <v>443</v>
      </c>
      <c r="F30" s="428"/>
      <c r="G30" s="428"/>
      <c r="H30" s="428"/>
      <c r="I30" s="144" t="s">
        <v>199</v>
      </c>
      <c r="J30" s="436">
        <f>'３_経費計算書'!L72</f>
        <v>0</v>
      </c>
      <c r="K30" s="436"/>
      <c r="L30" s="436"/>
      <c r="M30" s="436">
        <f>'３_経費計算書'!I72</f>
        <v>0</v>
      </c>
      <c r="N30" s="436"/>
      <c r="O30" s="436"/>
      <c r="P30" s="436">
        <f>MIN(E12*100000,ROUNDDOWN(M30*4/5,-3))</f>
        <v>0</v>
      </c>
      <c r="Q30" s="436"/>
      <c r="R30" s="436"/>
      <c r="S30" s="447"/>
      <c r="T30" s="447"/>
      <c r="U30" s="448"/>
    </row>
    <row r="31" spans="2:25" ht="40.049999999999997" customHeight="1" thickBot="1">
      <c r="B31" s="139"/>
      <c r="C31" s="495" t="s">
        <v>438</v>
      </c>
      <c r="D31" s="496"/>
      <c r="E31" s="496"/>
      <c r="F31" s="496"/>
      <c r="G31" s="496"/>
      <c r="H31" s="496"/>
      <c r="I31" s="497"/>
      <c r="J31" s="493">
        <f>SUM(J29:L30)</f>
        <v>0</v>
      </c>
      <c r="K31" s="493"/>
      <c r="L31" s="493"/>
      <c r="M31" s="493">
        <f>SUM(M29:O30)</f>
        <v>0</v>
      </c>
      <c r="N31" s="493"/>
      <c r="O31" s="493"/>
      <c r="P31" s="493">
        <f>SUM(P29:R30)</f>
        <v>0</v>
      </c>
      <c r="Q31" s="493"/>
      <c r="R31" s="493"/>
      <c r="S31" s="493">
        <f>SUM(S29:U30)</f>
        <v>0</v>
      </c>
      <c r="T31" s="493"/>
      <c r="U31" s="494"/>
    </row>
    <row r="32" spans="2:25" ht="40.049999999999997" customHeight="1">
      <c r="B32" s="140"/>
    </row>
    <row r="33" spans="2:2" ht="42" customHeight="1">
      <c r="B33" s="140"/>
    </row>
    <row r="34" spans="2:2" ht="42" customHeight="1">
      <c r="B34" s="140"/>
    </row>
    <row r="35" spans="2:2" ht="42" customHeight="1">
      <c r="B35" s="140"/>
    </row>
    <row r="36" spans="2:2" ht="42" customHeight="1">
      <c r="B36" s="140"/>
    </row>
    <row r="37" spans="2:2" ht="42" customHeight="1">
      <c r="B37" s="140"/>
    </row>
    <row r="38" spans="2:2" ht="42" customHeight="1"/>
    <row r="39" spans="2:2" ht="42" customHeight="1"/>
    <row r="40" spans="2:2" ht="42" customHeight="1"/>
    <row r="41" spans="2:2" ht="42" customHeight="1"/>
    <row r="42" spans="2:2" ht="42" customHeight="1"/>
    <row r="43" spans="2:2" ht="42" customHeight="1"/>
    <row r="44" spans="2:2" ht="42" customHeight="1"/>
    <row r="45" spans="2:2" ht="42" customHeight="1"/>
    <row r="46" spans="2:2" ht="42" customHeight="1"/>
    <row r="47" spans="2:2" ht="42" customHeight="1"/>
    <row r="48" spans="2:2"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sheetData>
  <mergeCells count="99">
    <mergeCell ref="Q10:U10"/>
    <mergeCell ref="C6:D6"/>
    <mergeCell ref="Q6:U6"/>
    <mergeCell ref="B7:B9"/>
    <mergeCell ref="C7:D7"/>
    <mergeCell ref="E6:J6"/>
    <mergeCell ref="K6:P6"/>
    <mergeCell ref="E7:J7"/>
    <mergeCell ref="Q7:U7"/>
    <mergeCell ref="Q8:U8"/>
    <mergeCell ref="C9:D9"/>
    <mergeCell ref="Q9:U9"/>
    <mergeCell ref="C4:D4"/>
    <mergeCell ref="E4:P4"/>
    <mergeCell ref="Q4:U4"/>
    <mergeCell ref="C5:D5"/>
    <mergeCell ref="Q5:U5"/>
    <mergeCell ref="E5:J5"/>
    <mergeCell ref="K5:P5"/>
    <mergeCell ref="C13:D13"/>
    <mergeCell ref="Q13:U13"/>
    <mergeCell ref="C11:D11"/>
    <mergeCell ref="Q11:U11"/>
    <mergeCell ref="C12:D12"/>
    <mergeCell ref="E13:J13"/>
    <mergeCell ref="K13:P13"/>
    <mergeCell ref="Q12:U12"/>
    <mergeCell ref="F14:H14"/>
    <mergeCell ref="J14:L14"/>
    <mergeCell ref="N14:P14"/>
    <mergeCell ref="Q17:U18"/>
    <mergeCell ref="B14:B16"/>
    <mergeCell ref="C14:D16"/>
    <mergeCell ref="Q14:U16"/>
    <mergeCell ref="F15:H15"/>
    <mergeCell ref="J15:L15"/>
    <mergeCell ref="N15:P15"/>
    <mergeCell ref="E16:H16"/>
    <mergeCell ref="I16:P16"/>
    <mergeCell ref="N23:P23"/>
    <mergeCell ref="E24:J24"/>
    <mergeCell ref="K24:M24"/>
    <mergeCell ref="B17:B18"/>
    <mergeCell ref="C17:D18"/>
    <mergeCell ref="E17:P18"/>
    <mergeCell ref="N24:P24"/>
    <mergeCell ref="Q21:U26"/>
    <mergeCell ref="B19:B20"/>
    <mergeCell ref="C19:D20"/>
    <mergeCell ref="E19:P20"/>
    <mergeCell ref="Q19:U20"/>
    <mergeCell ref="B21:B26"/>
    <mergeCell ref="C21:D21"/>
    <mergeCell ref="E21:J21"/>
    <mergeCell ref="K21:M21"/>
    <mergeCell ref="N21:P21"/>
    <mergeCell ref="C22:C26"/>
    <mergeCell ref="E22:J22"/>
    <mergeCell ref="K22:M22"/>
    <mergeCell ref="N22:P22"/>
    <mergeCell ref="E23:J23"/>
    <mergeCell ref="K23:M23"/>
    <mergeCell ref="E25:J25"/>
    <mergeCell ref="K25:M25"/>
    <mergeCell ref="N25:P25"/>
    <mergeCell ref="E26:J26"/>
    <mergeCell ref="K26:M26"/>
    <mergeCell ref="N26:P26"/>
    <mergeCell ref="J30:L30"/>
    <mergeCell ref="M30:O30"/>
    <mergeCell ref="P30:R30"/>
    <mergeCell ref="C27:U27"/>
    <mergeCell ref="C28:I28"/>
    <mergeCell ref="J28:L28"/>
    <mergeCell ref="M28:O28"/>
    <mergeCell ref="P28:R28"/>
    <mergeCell ref="S28:U28"/>
    <mergeCell ref="C29:D30"/>
    <mergeCell ref="E29:G29"/>
    <mergeCell ref="J29:L29"/>
    <mergeCell ref="M29:O29"/>
    <mergeCell ref="P29:R29"/>
    <mergeCell ref="S29:U30"/>
    <mergeCell ref="E30:H30"/>
    <mergeCell ref="C31:I31"/>
    <mergeCell ref="J31:L31"/>
    <mergeCell ref="M31:O31"/>
    <mergeCell ref="P31:R31"/>
    <mergeCell ref="S31:U31"/>
    <mergeCell ref="B11:B12"/>
    <mergeCell ref="C10:D10"/>
    <mergeCell ref="K7:P7"/>
    <mergeCell ref="E8:J8"/>
    <mergeCell ref="K8:P8"/>
    <mergeCell ref="E9:J9"/>
    <mergeCell ref="K9:P9"/>
    <mergeCell ref="E11:P11"/>
    <mergeCell ref="E12:P12"/>
    <mergeCell ref="E10:P10"/>
  </mergeCells>
  <phoneticPr fontId="1"/>
  <dataValidations count="4">
    <dataValidation type="list" allowBlank="1" showInputMessage="1" showErrorMessage="1" sqref="D22:D26" xr:uid="{00000000-0002-0000-0500-000000000000}">
      <formula1>$AC$7:$AC$13</formula1>
    </dataValidation>
    <dataValidation type="list" allowBlank="1" showInputMessage="1" showErrorMessage="1" sqref="K13:P13 E13" xr:uid="{00000000-0002-0000-0500-000001000000}">
      <formula1>$AA$7:$AA$9</formula1>
    </dataValidation>
    <dataValidation type="list" allowBlank="1" showInputMessage="1" showErrorMessage="1" sqref="E6:J6" xr:uid="{00000000-0002-0000-0500-000002000000}">
      <formula1>$Y$7:$Y$20</formula1>
    </dataValidation>
    <dataValidation type="list" allowBlank="1" showInputMessage="1" showErrorMessage="1" sqref="K6:P6" xr:uid="{8C8F3293-D978-43D8-A1A4-9AD1008C8453}">
      <formula1>$Y$7:$Y$21</formula1>
    </dataValidation>
  </dataValidations>
  <printOptions horizontalCentered="1"/>
  <pageMargins left="0.31496062992125984" right="0.31496062992125984" top="0.74803149606299213" bottom="0.74803149606299213" header="0.31496062992125984" footer="0.31496062992125984"/>
  <pageSetup paperSize="9" scale="53" orientation="portrait" r:id="rId1"/>
  <rowBreaks count="1" manualBreakCount="1">
    <brk id="26"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8642-6E1F-4224-9AD1-746DF183431B}">
  <sheetPr>
    <tabColor rgb="FF0070C0"/>
    <pageSetUpPr fitToPage="1"/>
  </sheetPr>
  <dimension ref="A1:AH60"/>
  <sheetViews>
    <sheetView view="pageBreakPreview" zoomScale="90" zoomScaleNormal="100" zoomScaleSheetLayoutView="90" workbookViewId="0">
      <pane ySplit="1" topLeftCell="A2" activePane="bottomLeft" state="frozen"/>
      <selection activeCell="G38" sqref="G38 J38"/>
      <selection pane="bottomLeft" activeCell="K14" sqref="K14:O14"/>
    </sheetView>
  </sheetViews>
  <sheetFormatPr defaultColWidth="9" defaultRowHeight="13.2"/>
  <cols>
    <col min="1" max="1" width="3.59765625" style="2" customWidth="1"/>
    <col min="2" max="2" width="3.69921875" style="8" customWidth="1"/>
    <col min="3" max="3" width="4" style="2" customWidth="1"/>
    <col min="4" max="4" width="22" style="2" customWidth="1"/>
    <col min="5" max="21" width="7.69921875" style="2" customWidth="1"/>
    <col min="22" max="25" width="7.09765625" style="2" customWidth="1"/>
    <col min="26" max="26" width="7.796875" style="2" customWidth="1"/>
    <col min="27" max="27" width="2.5" style="2" customWidth="1"/>
    <col min="28" max="30" width="9" style="2"/>
    <col min="31" max="31" width="11.19921875" style="2" bestFit="1" customWidth="1"/>
    <col min="32" max="16384" width="9" style="2"/>
  </cols>
  <sheetData>
    <row r="1" spans="1:34" ht="26.25" customHeight="1">
      <c r="A1" s="26" t="s">
        <v>473</v>
      </c>
      <c r="B1" s="1"/>
    </row>
    <row r="2" spans="1:34" s="198" customFormat="1" ht="23.25" customHeight="1">
      <c r="A2" s="25" t="s">
        <v>460</v>
      </c>
      <c r="B2" s="197" t="s">
        <v>562</v>
      </c>
    </row>
    <row r="3" spans="1:34" ht="6" customHeight="1" thickBot="1">
      <c r="A3" s="11"/>
      <c r="B3" s="10"/>
      <c r="C3" s="10"/>
      <c r="D3" s="10"/>
      <c r="E3" s="7"/>
      <c r="F3" s="7"/>
    </row>
    <row r="4" spans="1:34" ht="37.5" customHeight="1" thickBot="1">
      <c r="B4" s="149" t="s">
        <v>12</v>
      </c>
      <c r="C4" s="458" t="s">
        <v>6</v>
      </c>
      <c r="D4" s="459"/>
      <c r="E4" s="578" t="s">
        <v>7</v>
      </c>
      <c r="F4" s="579"/>
      <c r="G4" s="579"/>
      <c r="H4" s="579"/>
      <c r="I4" s="579"/>
      <c r="J4" s="579"/>
      <c r="K4" s="579"/>
      <c r="L4" s="579"/>
      <c r="M4" s="579"/>
      <c r="N4" s="579"/>
      <c r="O4" s="579"/>
      <c r="P4" s="579"/>
      <c r="Q4" s="579"/>
      <c r="R4" s="579"/>
      <c r="S4" s="579"/>
      <c r="T4" s="579"/>
      <c r="U4" s="580"/>
      <c r="V4" s="458" t="s">
        <v>13</v>
      </c>
      <c r="W4" s="459"/>
      <c r="X4" s="459"/>
      <c r="Y4" s="459"/>
      <c r="Z4" s="461"/>
    </row>
    <row r="5" spans="1:34" ht="40.049999999999997" customHeight="1" thickTop="1" thickBot="1">
      <c r="B5" s="154" t="s">
        <v>25</v>
      </c>
      <c r="C5" s="470" t="s">
        <v>23</v>
      </c>
      <c r="D5" s="471"/>
      <c r="E5" s="547" t="s">
        <v>495</v>
      </c>
      <c r="F5" s="548"/>
      <c r="G5" s="548"/>
      <c r="H5" s="548"/>
      <c r="I5" s="548"/>
      <c r="J5" s="549"/>
      <c r="K5" s="548" t="s">
        <v>496</v>
      </c>
      <c r="L5" s="548"/>
      <c r="M5" s="548"/>
      <c r="N5" s="548"/>
      <c r="O5" s="548"/>
      <c r="P5" s="549"/>
      <c r="Q5" s="547" t="s">
        <v>577</v>
      </c>
      <c r="R5" s="548"/>
      <c r="S5" s="548"/>
      <c r="T5" s="548"/>
      <c r="U5" s="549"/>
      <c r="V5" s="467"/>
      <c r="W5" s="468"/>
      <c r="X5" s="468"/>
      <c r="Y5" s="468"/>
      <c r="Z5" s="469"/>
    </row>
    <row r="6" spans="1:34" ht="40.049999999999997" customHeight="1" thickBot="1">
      <c r="B6" s="155" t="s">
        <v>26</v>
      </c>
      <c r="C6" s="353" t="s">
        <v>5</v>
      </c>
      <c r="D6" s="354"/>
      <c r="E6" s="550" t="s">
        <v>169</v>
      </c>
      <c r="F6" s="551"/>
      <c r="G6" s="551"/>
      <c r="H6" s="551"/>
      <c r="I6" s="551"/>
      <c r="J6" s="551"/>
      <c r="K6" s="388"/>
      <c r="L6" s="389"/>
      <c r="M6" s="389"/>
      <c r="N6" s="389"/>
      <c r="O6" s="389"/>
      <c r="P6" s="390"/>
      <c r="Q6" s="388"/>
      <c r="R6" s="389"/>
      <c r="S6" s="389"/>
      <c r="T6" s="389"/>
      <c r="U6" s="390"/>
      <c r="V6" s="407" t="s">
        <v>15</v>
      </c>
      <c r="W6" s="408"/>
      <c r="X6" s="408"/>
      <c r="Y6" s="408"/>
      <c r="Z6" s="409"/>
      <c r="AD6" s="2" t="s">
        <v>5</v>
      </c>
      <c r="AF6" s="2" t="s">
        <v>4</v>
      </c>
      <c r="AG6" s="2" t="s">
        <v>474</v>
      </c>
      <c r="AH6" s="2" t="s">
        <v>464</v>
      </c>
    </row>
    <row r="7" spans="1:34" ht="40.049999999999997" customHeight="1">
      <c r="B7" s="391" t="s">
        <v>32</v>
      </c>
      <c r="C7" s="478" t="s">
        <v>171</v>
      </c>
      <c r="D7" s="479"/>
      <c r="E7" s="480"/>
      <c r="F7" s="405"/>
      <c r="G7" s="405"/>
      <c r="H7" s="405"/>
      <c r="I7" s="405"/>
      <c r="J7" s="405"/>
      <c r="K7" s="480"/>
      <c r="L7" s="405"/>
      <c r="M7" s="405"/>
      <c r="N7" s="405"/>
      <c r="O7" s="405"/>
      <c r="P7" s="406"/>
      <c r="Q7" s="215"/>
      <c r="R7" s="215"/>
      <c r="S7" s="215"/>
      <c r="T7" s="215"/>
      <c r="U7" s="215"/>
      <c r="V7" s="481" t="s">
        <v>431</v>
      </c>
      <c r="W7" s="482"/>
      <c r="X7" s="482"/>
      <c r="Y7" s="482"/>
      <c r="Z7" s="483"/>
      <c r="AD7" s="2" t="s">
        <v>421</v>
      </c>
      <c r="AE7" s="9">
        <v>1000000</v>
      </c>
      <c r="AF7" s="2" t="s">
        <v>10</v>
      </c>
      <c r="AG7" s="2" t="s">
        <v>8</v>
      </c>
      <c r="AH7" s="2" t="s">
        <v>468</v>
      </c>
    </row>
    <row r="8" spans="1:34" ht="40.049999999999997" customHeight="1">
      <c r="B8" s="392"/>
      <c r="C8" s="148"/>
      <c r="D8" s="153" t="s">
        <v>419</v>
      </c>
      <c r="E8" s="492"/>
      <c r="F8" s="403"/>
      <c r="G8" s="403"/>
      <c r="H8" s="403"/>
      <c r="I8" s="403"/>
      <c r="J8" s="403"/>
      <c r="K8" s="492"/>
      <c r="L8" s="403"/>
      <c r="M8" s="403"/>
      <c r="N8" s="403"/>
      <c r="O8" s="403"/>
      <c r="P8" s="404"/>
      <c r="Q8" s="214"/>
      <c r="R8" s="214"/>
      <c r="S8" s="214"/>
      <c r="T8" s="214"/>
      <c r="U8" s="214"/>
      <c r="V8" s="414" t="s">
        <v>420</v>
      </c>
      <c r="W8" s="415"/>
      <c r="X8" s="415"/>
      <c r="Y8" s="415"/>
      <c r="Z8" s="416"/>
      <c r="AD8" s="2" t="s">
        <v>422</v>
      </c>
      <c r="AE8" s="9">
        <v>1000000</v>
      </c>
      <c r="AF8" s="2" t="s">
        <v>11</v>
      </c>
      <c r="AH8" s="2" t="s">
        <v>469</v>
      </c>
    </row>
    <row r="9" spans="1:34" ht="40.049999999999997" customHeight="1" thickBot="1">
      <c r="B9" s="393"/>
      <c r="C9" s="484" t="s">
        <v>449</v>
      </c>
      <c r="D9" s="485"/>
      <c r="E9" s="486"/>
      <c r="F9" s="487"/>
      <c r="G9" s="487"/>
      <c r="H9" s="487"/>
      <c r="I9" s="487"/>
      <c r="J9" s="487"/>
      <c r="K9" s="486"/>
      <c r="L9" s="487"/>
      <c r="M9" s="487"/>
      <c r="N9" s="487"/>
      <c r="O9" s="487"/>
      <c r="P9" s="488"/>
      <c r="Q9" s="217"/>
      <c r="R9" s="217"/>
      <c r="S9" s="217"/>
      <c r="T9" s="217"/>
      <c r="U9" s="217"/>
      <c r="V9" s="489" t="s">
        <v>488</v>
      </c>
      <c r="W9" s="490"/>
      <c r="X9" s="490"/>
      <c r="Y9" s="490"/>
      <c r="Z9" s="491"/>
      <c r="AD9" s="2" t="s">
        <v>423</v>
      </c>
      <c r="AE9" s="9">
        <v>300000</v>
      </c>
      <c r="AF9" s="2" t="s">
        <v>158</v>
      </c>
      <c r="AH9" s="2" t="s">
        <v>470</v>
      </c>
    </row>
    <row r="10" spans="1:34" ht="60" customHeight="1" thickBot="1">
      <c r="B10" s="161" t="s">
        <v>450</v>
      </c>
      <c r="C10" s="353" t="s">
        <v>504</v>
      </c>
      <c r="D10" s="354"/>
      <c r="E10" s="420"/>
      <c r="F10" s="421"/>
      <c r="G10" s="421"/>
      <c r="H10" s="421"/>
      <c r="I10" s="421"/>
      <c r="J10" s="421"/>
      <c r="K10" s="421"/>
      <c r="L10" s="421"/>
      <c r="M10" s="421"/>
      <c r="N10" s="421"/>
      <c r="O10" s="421"/>
      <c r="P10" s="421"/>
      <c r="Q10" s="421"/>
      <c r="R10" s="421"/>
      <c r="S10" s="421"/>
      <c r="T10" s="421"/>
      <c r="U10" s="422"/>
      <c r="V10" s="343" t="s">
        <v>507</v>
      </c>
      <c r="W10" s="344"/>
      <c r="X10" s="344"/>
      <c r="Y10" s="344"/>
      <c r="Z10" s="345"/>
      <c r="AD10" s="2" t="s">
        <v>424</v>
      </c>
      <c r="AE10" s="9">
        <v>300000</v>
      </c>
      <c r="AH10" s="2" t="s">
        <v>476</v>
      </c>
    </row>
    <row r="11" spans="1:34" ht="40.049999999999997" customHeight="1">
      <c r="B11" s="351" t="s">
        <v>160</v>
      </c>
      <c r="C11" s="462" t="s">
        <v>453</v>
      </c>
      <c r="D11" s="463"/>
      <c r="E11" s="480"/>
      <c r="F11" s="405"/>
      <c r="G11" s="405"/>
      <c r="H11" s="405"/>
      <c r="I11" s="405"/>
      <c r="J11" s="405"/>
      <c r="K11" s="405"/>
      <c r="L11" s="405"/>
      <c r="M11" s="405"/>
      <c r="N11" s="405"/>
      <c r="O11" s="405"/>
      <c r="P11" s="405"/>
      <c r="Q11" s="405"/>
      <c r="R11" s="405"/>
      <c r="S11" s="405"/>
      <c r="T11" s="405"/>
      <c r="U11" s="406"/>
      <c r="V11" s="464" t="s">
        <v>452</v>
      </c>
      <c r="W11" s="465"/>
      <c r="X11" s="465"/>
      <c r="Y11" s="465"/>
      <c r="Z11" s="466"/>
      <c r="AD11" s="2" t="s">
        <v>425</v>
      </c>
      <c r="AE11" s="9">
        <v>1000000</v>
      </c>
      <c r="AH11" s="2" t="s">
        <v>457</v>
      </c>
    </row>
    <row r="12" spans="1:34" ht="40.049999999999997" customHeight="1" thickBot="1">
      <c r="B12" s="352"/>
      <c r="C12" s="395" t="s">
        <v>451</v>
      </c>
      <c r="D12" s="396"/>
      <c r="E12" s="486"/>
      <c r="F12" s="487"/>
      <c r="G12" s="487"/>
      <c r="H12" s="487"/>
      <c r="I12" s="487"/>
      <c r="J12" s="487"/>
      <c r="K12" s="487"/>
      <c r="L12" s="487"/>
      <c r="M12" s="487"/>
      <c r="N12" s="487"/>
      <c r="O12" s="487"/>
      <c r="P12" s="487"/>
      <c r="Q12" s="487"/>
      <c r="R12" s="487"/>
      <c r="S12" s="487"/>
      <c r="T12" s="487"/>
      <c r="U12" s="488"/>
      <c r="V12" s="417" t="s">
        <v>487</v>
      </c>
      <c r="W12" s="418"/>
      <c r="X12" s="418"/>
      <c r="Y12" s="418"/>
      <c r="Z12" s="419"/>
      <c r="AD12" s="2" t="s">
        <v>221</v>
      </c>
      <c r="AE12" s="9"/>
      <c r="AH12" s="2" t="s">
        <v>477</v>
      </c>
    </row>
    <row r="13" spans="1:34" ht="40.049999999999997" customHeight="1" thickBot="1">
      <c r="B13" s="152" t="s">
        <v>460</v>
      </c>
      <c r="C13" s="353" t="s">
        <v>4</v>
      </c>
      <c r="D13" s="354"/>
      <c r="E13" s="400"/>
      <c r="F13" s="401"/>
      <c r="G13" s="401"/>
      <c r="H13" s="401"/>
      <c r="I13" s="401"/>
      <c r="J13" s="401"/>
      <c r="K13" s="400"/>
      <c r="L13" s="401"/>
      <c r="M13" s="401"/>
      <c r="N13" s="401"/>
      <c r="O13" s="401"/>
      <c r="P13" s="402"/>
      <c r="Q13" s="213"/>
      <c r="R13" s="213"/>
      <c r="S13" s="213"/>
      <c r="T13" s="213"/>
      <c r="U13" s="213"/>
      <c r="V13" s="407"/>
      <c r="W13" s="408"/>
      <c r="X13" s="408"/>
      <c r="Y13" s="408"/>
      <c r="Z13" s="409"/>
      <c r="AD13" s="2" t="s">
        <v>224</v>
      </c>
      <c r="AE13" s="9"/>
      <c r="AH13" s="2" t="s">
        <v>31</v>
      </c>
    </row>
    <row r="14" spans="1:34" ht="40.049999999999997" customHeight="1">
      <c r="B14" s="381" t="s">
        <v>461</v>
      </c>
      <c r="C14" s="382" t="s">
        <v>455</v>
      </c>
      <c r="D14" s="383"/>
      <c r="E14" s="167" t="str">
        <f>IF(OR('2_業務改善計画（厚生労働省提出様式）'!C21="○",'2_業務改善計画（厚生労働省提出様式）'!E21="○"),"○","")</f>
        <v/>
      </c>
      <c r="F14" s="572" t="s">
        <v>527</v>
      </c>
      <c r="G14" s="572"/>
      <c r="H14" s="572"/>
      <c r="I14" s="572"/>
      <c r="J14" s="169" t="str">
        <f>IF('2_業務改善計画（厚生労働省提出様式）'!E21="○","○","")</f>
        <v/>
      </c>
      <c r="K14" s="572" t="s">
        <v>528</v>
      </c>
      <c r="L14" s="572"/>
      <c r="M14" s="572"/>
      <c r="N14" s="572"/>
      <c r="O14" s="572"/>
      <c r="P14" s="169" t="str">
        <f>IF(OR('2_業務改善計画（厚生労働省提出様式）'!C19="○",'2_業務改善計画（厚生労働省提出様式）'!C22="○"),"○","")</f>
        <v/>
      </c>
      <c r="Q14" s="572" t="s">
        <v>529</v>
      </c>
      <c r="R14" s="572"/>
      <c r="S14" s="572"/>
      <c r="T14" s="572"/>
      <c r="U14" s="572"/>
      <c r="V14" s="455" t="s">
        <v>534</v>
      </c>
      <c r="W14" s="456"/>
      <c r="X14" s="456"/>
      <c r="Y14" s="456"/>
      <c r="Z14" s="457"/>
      <c r="AD14" s="2" t="s">
        <v>227</v>
      </c>
      <c r="AE14" s="9"/>
    </row>
    <row r="15" spans="1:34" ht="40.049999999999997" customHeight="1">
      <c r="B15" s="351"/>
      <c r="C15" s="384"/>
      <c r="D15" s="385"/>
      <c r="E15" s="168" t="str">
        <f>IF(OR('2_業務改善計画（厚生労働省提出様式）'!C20="○",'2_業務改善計画（厚生労働省提出様式）'!E20="○"),"○","")</f>
        <v/>
      </c>
      <c r="F15" s="573" t="s">
        <v>530</v>
      </c>
      <c r="G15" s="573"/>
      <c r="H15" s="573"/>
      <c r="I15" s="573"/>
      <c r="J15" s="170" t="str">
        <f>IF('2_業務改善計画（厚生労働省提出様式）'!E19="○","○","")</f>
        <v/>
      </c>
      <c r="K15" s="573" t="s">
        <v>456</v>
      </c>
      <c r="L15" s="573"/>
      <c r="M15" s="573"/>
      <c r="N15" s="573"/>
      <c r="O15" s="573"/>
      <c r="P15" s="170" t="str">
        <f>IF('2_業務改善計画（厚生労働省提出様式）'!C23="○","○","")</f>
        <v/>
      </c>
      <c r="Q15" s="573" t="s">
        <v>31</v>
      </c>
      <c r="R15" s="573"/>
      <c r="S15" s="573"/>
      <c r="T15" s="573"/>
      <c r="U15" s="573"/>
      <c r="V15" s="369"/>
      <c r="W15" s="370"/>
      <c r="X15" s="370"/>
      <c r="Y15" s="370"/>
      <c r="Z15" s="371"/>
      <c r="AD15" s="2" t="s">
        <v>426</v>
      </c>
      <c r="AE15" s="9"/>
    </row>
    <row r="16" spans="1:34" ht="79.95" customHeight="1" thickBot="1">
      <c r="B16" s="352"/>
      <c r="C16" s="386"/>
      <c r="D16" s="387"/>
      <c r="E16" s="577" t="s">
        <v>459</v>
      </c>
      <c r="F16" s="577"/>
      <c r="G16" s="577"/>
      <c r="H16" s="577"/>
      <c r="I16" s="574"/>
      <c r="J16" s="575"/>
      <c r="K16" s="575"/>
      <c r="L16" s="575"/>
      <c r="M16" s="575"/>
      <c r="N16" s="575"/>
      <c r="O16" s="575"/>
      <c r="P16" s="575"/>
      <c r="Q16" s="575"/>
      <c r="R16" s="575"/>
      <c r="S16" s="575"/>
      <c r="T16" s="575"/>
      <c r="U16" s="576"/>
      <c r="V16" s="372"/>
      <c r="W16" s="373"/>
      <c r="X16" s="373"/>
      <c r="Y16" s="373"/>
      <c r="Z16" s="374"/>
      <c r="AD16" s="2" t="s">
        <v>427</v>
      </c>
      <c r="AE16" s="9"/>
    </row>
    <row r="17" spans="2:30" ht="70.05" customHeight="1">
      <c r="B17" s="341" t="s">
        <v>471</v>
      </c>
      <c r="C17" s="424" t="s">
        <v>462</v>
      </c>
      <c r="D17" s="424"/>
      <c r="E17" s="529"/>
      <c r="F17" s="530"/>
      <c r="G17" s="530"/>
      <c r="H17" s="530"/>
      <c r="I17" s="530"/>
      <c r="J17" s="530"/>
      <c r="K17" s="530"/>
      <c r="L17" s="530"/>
      <c r="M17" s="530"/>
      <c r="N17" s="530"/>
      <c r="O17" s="530"/>
      <c r="P17" s="530"/>
      <c r="Q17" s="530"/>
      <c r="R17" s="530"/>
      <c r="S17" s="530"/>
      <c r="T17" s="530"/>
      <c r="U17" s="531"/>
      <c r="V17" s="455" t="s">
        <v>533</v>
      </c>
      <c r="W17" s="456"/>
      <c r="X17" s="456"/>
      <c r="Y17" s="456"/>
      <c r="Z17" s="457"/>
      <c r="AD17" s="2" t="s">
        <v>575</v>
      </c>
    </row>
    <row r="18" spans="2:30" ht="40.049999999999997" customHeight="1" thickBot="1">
      <c r="B18" s="342"/>
      <c r="C18" s="425"/>
      <c r="D18" s="425"/>
      <c r="E18" s="532"/>
      <c r="F18" s="533"/>
      <c r="G18" s="533"/>
      <c r="H18" s="533"/>
      <c r="I18" s="533"/>
      <c r="J18" s="533"/>
      <c r="K18" s="533"/>
      <c r="L18" s="533"/>
      <c r="M18" s="533"/>
      <c r="N18" s="533"/>
      <c r="O18" s="533"/>
      <c r="P18" s="533"/>
      <c r="Q18" s="533"/>
      <c r="R18" s="533"/>
      <c r="S18" s="533"/>
      <c r="T18" s="533"/>
      <c r="U18" s="534"/>
      <c r="V18" s="372"/>
      <c r="W18" s="373"/>
      <c r="X18" s="373"/>
      <c r="Y18" s="373"/>
      <c r="Z18" s="374"/>
      <c r="AD18" s="2" t="s">
        <v>168</v>
      </c>
    </row>
    <row r="19" spans="2:30" ht="40.049999999999997" customHeight="1">
      <c r="B19" s="350" t="s">
        <v>472</v>
      </c>
      <c r="C19" s="377" t="s">
        <v>463</v>
      </c>
      <c r="D19" s="378"/>
      <c r="E19" s="529"/>
      <c r="F19" s="530"/>
      <c r="G19" s="530"/>
      <c r="H19" s="530"/>
      <c r="I19" s="530"/>
      <c r="J19" s="530"/>
      <c r="K19" s="530"/>
      <c r="L19" s="530"/>
      <c r="M19" s="530"/>
      <c r="N19" s="530"/>
      <c r="O19" s="530"/>
      <c r="P19" s="530"/>
      <c r="Q19" s="530"/>
      <c r="R19" s="530"/>
      <c r="S19" s="530"/>
      <c r="T19" s="530"/>
      <c r="U19" s="531"/>
      <c r="V19" s="430"/>
      <c r="W19" s="431"/>
      <c r="X19" s="431"/>
      <c r="Y19" s="431"/>
      <c r="Z19" s="432"/>
      <c r="AD19" s="2" t="s">
        <v>428</v>
      </c>
    </row>
    <row r="20" spans="2:30" ht="40.049999999999997" customHeight="1" thickBot="1">
      <c r="B20" s="347"/>
      <c r="C20" s="379"/>
      <c r="D20" s="380"/>
      <c r="E20" s="532"/>
      <c r="F20" s="533"/>
      <c r="G20" s="533"/>
      <c r="H20" s="533"/>
      <c r="I20" s="533"/>
      <c r="J20" s="533"/>
      <c r="K20" s="533"/>
      <c r="L20" s="533"/>
      <c r="M20" s="533"/>
      <c r="N20" s="533"/>
      <c r="O20" s="533"/>
      <c r="P20" s="533"/>
      <c r="Q20" s="533"/>
      <c r="R20" s="533"/>
      <c r="S20" s="533"/>
      <c r="T20" s="533"/>
      <c r="U20" s="534"/>
      <c r="V20" s="433"/>
      <c r="W20" s="434"/>
      <c r="X20" s="434"/>
      <c r="Y20" s="434"/>
      <c r="Z20" s="435"/>
      <c r="AD20" s="2" t="s">
        <v>429</v>
      </c>
    </row>
    <row r="21" spans="2:30" ht="40.049999999999997" customHeight="1">
      <c r="B21" s="346" t="s">
        <v>505</v>
      </c>
      <c r="C21" s="360" t="s">
        <v>467</v>
      </c>
      <c r="D21" s="361"/>
      <c r="E21" s="571" t="s">
        <v>478</v>
      </c>
      <c r="F21" s="571"/>
      <c r="G21" s="571"/>
      <c r="H21" s="571"/>
      <c r="I21" s="571"/>
      <c r="J21" s="571"/>
      <c r="K21" s="571"/>
      <c r="L21" s="571"/>
      <c r="M21" s="571"/>
      <c r="N21" s="571" t="s">
        <v>465</v>
      </c>
      <c r="O21" s="571"/>
      <c r="P21" s="571"/>
      <c r="Q21" s="571"/>
      <c r="R21" s="571" t="s">
        <v>466</v>
      </c>
      <c r="S21" s="571"/>
      <c r="T21" s="571"/>
      <c r="U21" s="571"/>
      <c r="V21" s="369" t="s">
        <v>535</v>
      </c>
      <c r="W21" s="370"/>
      <c r="X21" s="370"/>
      <c r="Y21" s="370"/>
      <c r="Z21" s="371"/>
      <c r="AD21" s="2" t="s">
        <v>430</v>
      </c>
    </row>
    <row r="22" spans="2:30" ht="40.049999999999997" customHeight="1">
      <c r="B22" s="346"/>
      <c r="C22" s="348" t="s">
        <v>479</v>
      </c>
      <c r="D22" s="146"/>
      <c r="E22" s="356"/>
      <c r="F22" s="356"/>
      <c r="G22" s="356"/>
      <c r="H22" s="356"/>
      <c r="I22" s="356"/>
      <c r="J22" s="356"/>
      <c r="K22" s="356"/>
      <c r="L22" s="356"/>
      <c r="M22" s="356"/>
      <c r="N22" s="356"/>
      <c r="O22" s="356"/>
      <c r="P22" s="356"/>
      <c r="Q22" s="356"/>
      <c r="R22" s="356"/>
      <c r="S22" s="356"/>
      <c r="T22" s="356"/>
      <c r="U22" s="356"/>
      <c r="V22" s="369"/>
      <c r="W22" s="370"/>
      <c r="X22" s="370"/>
      <c r="Y22" s="370"/>
      <c r="Z22" s="371"/>
    </row>
    <row r="23" spans="2:30" ht="40.049999999999997" customHeight="1">
      <c r="B23" s="346"/>
      <c r="C23" s="348"/>
      <c r="D23" s="147"/>
      <c r="E23" s="356"/>
      <c r="F23" s="356"/>
      <c r="G23" s="356"/>
      <c r="H23" s="356"/>
      <c r="I23" s="356"/>
      <c r="J23" s="356"/>
      <c r="K23" s="356"/>
      <c r="L23" s="356"/>
      <c r="M23" s="356"/>
      <c r="N23" s="356"/>
      <c r="O23" s="356"/>
      <c r="P23" s="356"/>
      <c r="Q23" s="356"/>
      <c r="R23" s="356"/>
      <c r="S23" s="356"/>
      <c r="T23" s="356"/>
      <c r="U23" s="356"/>
      <c r="V23" s="369"/>
      <c r="W23" s="370"/>
      <c r="X23" s="370"/>
      <c r="Y23" s="370"/>
      <c r="Z23" s="371"/>
    </row>
    <row r="24" spans="2:30" ht="40.049999999999997" customHeight="1">
      <c r="B24" s="346"/>
      <c r="C24" s="348"/>
      <c r="D24" s="147"/>
      <c r="E24" s="356"/>
      <c r="F24" s="356"/>
      <c r="G24" s="356"/>
      <c r="H24" s="356"/>
      <c r="I24" s="356"/>
      <c r="J24" s="356"/>
      <c r="K24" s="356"/>
      <c r="L24" s="356"/>
      <c r="M24" s="356"/>
      <c r="N24" s="356"/>
      <c r="O24" s="356"/>
      <c r="P24" s="356"/>
      <c r="Q24" s="356"/>
      <c r="R24" s="356"/>
      <c r="S24" s="356"/>
      <c r="T24" s="356"/>
      <c r="U24" s="356"/>
      <c r="V24" s="369"/>
      <c r="W24" s="370"/>
      <c r="X24" s="370"/>
      <c r="Y24" s="370"/>
      <c r="Z24" s="371"/>
    </row>
    <row r="25" spans="2:30" ht="40.049999999999997" customHeight="1">
      <c r="B25" s="346"/>
      <c r="C25" s="348"/>
      <c r="D25" s="147"/>
      <c r="E25" s="356"/>
      <c r="F25" s="356"/>
      <c r="G25" s="356"/>
      <c r="H25" s="356"/>
      <c r="I25" s="356"/>
      <c r="J25" s="356"/>
      <c r="K25" s="356"/>
      <c r="L25" s="356"/>
      <c r="M25" s="356"/>
      <c r="N25" s="356"/>
      <c r="O25" s="356"/>
      <c r="P25" s="356"/>
      <c r="Q25" s="356"/>
      <c r="R25" s="356"/>
      <c r="S25" s="356"/>
      <c r="T25" s="356"/>
      <c r="U25" s="356"/>
      <c r="V25" s="369"/>
      <c r="W25" s="370"/>
      <c r="X25" s="370"/>
      <c r="Y25" s="370"/>
      <c r="Z25" s="371"/>
    </row>
    <row r="26" spans="2:30" ht="40.049999999999997" customHeight="1" thickBot="1">
      <c r="B26" s="347"/>
      <c r="C26" s="349"/>
      <c r="D26" s="150"/>
      <c r="E26" s="357"/>
      <c r="F26" s="357"/>
      <c r="G26" s="357"/>
      <c r="H26" s="357"/>
      <c r="I26" s="357"/>
      <c r="J26" s="357"/>
      <c r="K26" s="357"/>
      <c r="L26" s="357"/>
      <c r="M26" s="357"/>
      <c r="N26" s="357"/>
      <c r="O26" s="357"/>
      <c r="P26" s="357"/>
      <c r="Q26" s="357"/>
      <c r="R26" s="357"/>
      <c r="S26" s="357"/>
      <c r="T26" s="357"/>
      <c r="U26" s="357"/>
      <c r="V26" s="372"/>
      <c r="W26" s="373"/>
      <c r="X26" s="373"/>
      <c r="Y26" s="373"/>
      <c r="Z26" s="374"/>
    </row>
    <row r="27" spans="2:30" ht="40.049999999999997" customHeight="1" thickBot="1">
      <c r="B27" s="156"/>
      <c r="C27" s="441" t="s">
        <v>439</v>
      </c>
      <c r="D27" s="441"/>
      <c r="E27" s="441"/>
      <c r="F27" s="441"/>
      <c r="G27" s="441"/>
      <c r="H27" s="441"/>
      <c r="I27" s="441"/>
      <c r="J27" s="441"/>
      <c r="K27" s="441"/>
      <c r="L27" s="441"/>
      <c r="M27" s="441"/>
      <c r="N27" s="441"/>
      <c r="O27" s="441"/>
      <c r="P27" s="441"/>
      <c r="Q27" s="441"/>
      <c r="R27" s="441"/>
      <c r="S27" s="441"/>
      <c r="T27" s="441"/>
      <c r="U27" s="441"/>
      <c r="V27" s="441"/>
      <c r="W27" s="441"/>
      <c r="X27" s="441"/>
      <c r="Y27" s="441"/>
      <c r="Z27" s="442"/>
    </row>
    <row r="28" spans="2:30" ht="42" customHeight="1">
      <c r="B28" s="157"/>
      <c r="C28" s="443"/>
      <c r="D28" s="444"/>
      <c r="E28" s="444"/>
      <c r="F28" s="444"/>
      <c r="G28" s="444"/>
      <c r="H28" s="444"/>
      <c r="I28" s="444"/>
      <c r="J28" s="558" t="s">
        <v>434</v>
      </c>
      <c r="K28" s="558"/>
      <c r="L28" s="558"/>
      <c r="M28" s="558"/>
      <c r="N28" s="558" t="s">
        <v>435</v>
      </c>
      <c r="O28" s="558"/>
      <c r="P28" s="558"/>
      <c r="Q28" s="558"/>
      <c r="R28" s="558" t="s">
        <v>436</v>
      </c>
      <c r="S28" s="558"/>
      <c r="T28" s="558"/>
      <c r="U28" s="559"/>
      <c r="V28" s="562" t="s">
        <v>576</v>
      </c>
      <c r="W28" s="563"/>
      <c r="X28" s="563"/>
      <c r="Y28" s="563"/>
      <c r="Z28" s="564"/>
    </row>
    <row r="29" spans="2:30" ht="40.049999999999997" customHeight="1">
      <c r="B29" s="157"/>
      <c r="C29" s="426" t="s">
        <v>415</v>
      </c>
      <c r="D29" s="427"/>
      <c r="E29" s="410" t="s">
        <v>444</v>
      </c>
      <c r="F29" s="411"/>
      <c r="G29" s="411"/>
      <c r="H29" s="142" t="s">
        <v>448</v>
      </c>
      <c r="I29" s="143" t="s">
        <v>197</v>
      </c>
      <c r="J29" s="552">
        <f>'３_経費計算書'!L71</f>
        <v>0</v>
      </c>
      <c r="K29" s="552"/>
      <c r="L29" s="552"/>
      <c r="M29" s="552"/>
      <c r="N29" s="552">
        <f>'３_経費計算書'!I71</f>
        <v>0</v>
      </c>
      <c r="O29" s="552"/>
      <c r="P29" s="552"/>
      <c r="Q29" s="552"/>
      <c r="R29" s="552">
        <f>MIN(10000000,ROUNDDOWN(N29*4/5,-3))</f>
        <v>0</v>
      </c>
      <c r="S29" s="552"/>
      <c r="T29" s="552"/>
      <c r="U29" s="560"/>
      <c r="V29" s="565">
        <f>MIN(10000000,R29+R30)</f>
        <v>0</v>
      </c>
      <c r="W29" s="566"/>
      <c r="X29" s="566"/>
      <c r="Y29" s="566"/>
      <c r="Z29" s="567"/>
    </row>
    <row r="30" spans="2:30" ht="40.049999999999997" customHeight="1">
      <c r="B30" s="157"/>
      <c r="C30" s="426"/>
      <c r="D30" s="427"/>
      <c r="E30" s="428" t="s">
        <v>443</v>
      </c>
      <c r="F30" s="428"/>
      <c r="G30" s="428"/>
      <c r="H30" s="428"/>
      <c r="I30" s="216" t="s">
        <v>199</v>
      </c>
      <c r="J30" s="553">
        <f>'３_経費計算書'!L72</f>
        <v>0</v>
      </c>
      <c r="K30" s="553"/>
      <c r="L30" s="553"/>
      <c r="M30" s="553"/>
      <c r="N30" s="553">
        <f>'３_経費計算書'!I72</f>
        <v>0</v>
      </c>
      <c r="O30" s="553"/>
      <c r="P30" s="553"/>
      <c r="Q30" s="553"/>
      <c r="R30" s="553">
        <f>MIN(E12*100000,ROUNDDOWN(N30*4/5,-3))</f>
        <v>0</v>
      </c>
      <c r="S30" s="553"/>
      <c r="T30" s="553"/>
      <c r="U30" s="561"/>
      <c r="V30" s="568"/>
      <c r="W30" s="569"/>
      <c r="X30" s="569"/>
      <c r="Y30" s="569"/>
      <c r="Z30" s="570"/>
    </row>
    <row r="31" spans="2:30" ht="40.049999999999997" customHeight="1" thickBot="1">
      <c r="B31" s="139"/>
      <c r="C31" s="495" t="s">
        <v>438</v>
      </c>
      <c r="D31" s="496"/>
      <c r="E31" s="496"/>
      <c r="F31" s="496"/>
      <c r="G31" s="496"/>
      <c r="H31" s="496"/>
      <c r="I31" s="497"/>
      <c r="J31" s="554">
        <f>SUM(J29:M30)</f>
        <v>0</v>
      </c>
      <c r="K31" s="554"/>
      <c r="L31" s="554"/>
      <c r="M31" s="554"/>
      <c r="N31" s="554">
        <f>SUM(N29:Q30)</f>
        <v>0</v>
      </c>
      <c r="O31" s="554"/>
      <c r="P31" s="554"/>
      <c r="Q31" s="554"/>
      <c r="R31" s="554">
        <f>SUM(R29:U30)</f>
        <v>0</v>
      </c>
      <c r="S31" s="554"/>
      <c r="T31" s="554"/>
      <c r="U31" s="555"/>
      <c r="V31" s="555">
        <f>SUM(V29)</f>
        <v>0</v>
      </c>
      <c r="W31" s="556"/>
      <c r="X31" s="556"/>
      <c r="Y31" s="556"/>
      <c r="Z31" s="557"/>
    </row>
    <row r="32" spans="2:30" ht="40.049999999999997" customHeight="1">
      <c r="B32" s="218"/>
    </row>
    <row r="33" spans="2:2" ht="42" customHeight="1">
      <c r="B33" s="140"/>
    </row>
    <row r="34" spans="2:2" ht="42" customHeight="1">
      <c r="B34" s="140"/>
    </row>
    <row r="35" spans="2:2" ht="42" customHeight="1">
      <c r="B35" s="140"/>
    </row>
    <row r="36" spans="2:2" ht="42" customHeight="1">
      <c r="B36" s="140"/>
    </row>
    <row r="37" spans="2:2" ht="42" customHeight="1">
      <c r="B37" s="140"/>
    </row>
    <row r="38" spans="2:2" ht="42" customHeight="1"/>
    <row r="39" spans="2:2" ht="42" customHeight="1"/>
    <row r="40" spans="2:2" ht="42" customHeight="1"/>
    <row r="41" spans="2:2" ht="42" customHeight="1"/>
    <row r="42" spans="2:2" ht="42" customHeight="1"/>
    <row r="43" spans="2:2" ht="42" customHeight="1"/>
    <row r="44" spans="2:2" ht="42" customHeight="1"/>
    <row r="45" spans="2:2" ht="42" customHeight="1"/>
    <row r="46" spans="2:2" ht="42" customHeight="1"/>
    <row r="47" spans="2:2" ht="42" customHeight="1"/>
    <row r="48" spans="2:2" ht="42" customHeight="1"/>
    <row r="49" ht="42" customHeight="1"/>
    <row r="50" ht="42" customHeight="1"/>
    <row r="51" ht="42" customHeight="1"/>
    <row r="52" ht="42" customHeight="1"/>
    <row r="53" ht="42" customHeight="1"/>
    <row r="54" ht="42" customHeight="1"/>
    <row r="55" ht="42" customHeight="1"/>
    <row r="56" ht="42" customHeight="1"/>
    <row r="57" ht="42" customHeight="1"/>
    <row r="58" ht="42" customHeight="1"/>
    <row r="59" ht="42" customHeight="1"/>
    <row r="60" ht="42" customHeight="1"/>
  </sheetData>
  <mergeCells count="101">
    <mergeCell ref="C4:D4"/>
    <mergeCell ref="V4:Z4"/>
    <mergeCell ref="C5:D5"/>
    <mergeCell ref="E5:J5"/>
    <mergeCell ref="K5:P5"/>
    <mergeCell ref="V5:Z5"/>
    <mergeCell ref="E4:U4"/>
    <mergeCell ref="B11:B12"/>
    <mergeCell ref="C11:D11"/>
    <mergeCell ref="V11:Z11"/>
    <mergeCell ref="C12:D12"/>
    <mergeCell ref="V12:Z12"/>
    <mergeCell ref="K8:P8"/>
    <mergeCell ref="V8:Z8"/>
    <mergeCell ref="C9:D9"/>
    <mergeCell ref="E9:J9"/>
    <mergeCell ref="K9:P9"/>
    <mergeCell ref="V9:Z9"/>
    <mergeCell ref="B7:B9"/>
    <mergeCell ref="C7:D7"/>
    <mergeCell ref="E7:J7"/>
    <mergeCell ref="K7:P7"/>
    <mergeCell ref="V7:Z7"/>
    <mergeCell ref="E8:J8"/>
    <mergeCell ref="B19:B20"/>
    <mergeCell ref="C19:D20"/>
    <mergeCell ref="V19:Z20"/>
    <mergeCell ref="B21:B26"/>
    <mergeCell ref="C21:D21"/>
    <mergeCell ref="E16:H16"/>
    <mergeCell ref="B17:B18"/>
    <mergeCell ref="C17:D18"/>
    <mergeCell ref="C13:D13"/>
    <mergeCell ref="E13:J13"/>
    <mergeCell ref="K13:P13"/>
    <mergeCell ref="V13:Z13"/>
    <mergeCell ref="B14:B16"/>
    <mergeCell ref="C14:D16"/>
    <mergeCell ref="V14:Z16"/>
    <mergeCell ref="C31:I31"/>
    <mergeCell ref="Q5:U5"/>
    <mergeCell ref="E10:U10"/>
    <mergeCell ref="E12:U12"/>
    <mergeCell ref="E11:U11"/>
    <mergeCell ref="I16:U16"/>
    <mergeCell ref="C29:D30"/>
    <mergeCell ref="E29:G29"/>
    <mergeCell ref="E30:H30"/>
    <mergeCell ref="C27:Z27"/>
    <mergeCell ref="C28:I28"/>
    <mergeCell ref="J28:M28"/>
    <mergeCell ref="E25:M25"/>
    <mergeCell ref="E26:M26"/>
    <mergeCell ref="V21:Z26"/>
    <mergeCell ref="C22:C26"/>
    <mergeCell ref="V17:Z18"/>
    <mergeCell ref="C10:D10"/>
    <mergeCell ref="V10:Z10"/>
    <mergeCell ref="C6:D6"/>
    <mergeCell ref="E6:J6"/>
    <mergeCell ref="K6:P6"/>
    <mergeCell ref="V6:Z6"/>
    <mergeCell ref="E21:M21"/>
    <mergeCell ref="R22:U22"/>
    <mergeCell ref="R23:U23"/>
    <mergeCell ref="R24:U24"/>
    <mergeCell ref="E22:M22"/>
    <mergeCell ref="E23:M23"/>
    <mergeCell ref="E24:M24"/>
    <mergeCell ref="K14:O14"/>
    <mergeCell ref="K15:O15"/>
    <mergeCell ref="F14:I14"/>
    <mergeCell ref="F15:I15"/>
    <mergeCell ref="E17:U18"/>
    <mergeCell ref="E19:U20"/>
    <mergeCell ref="Q14:U14"/>
    <mergeCell ref="Q15:U15"/>
    <mergeCell ref="J29:M29"/>
    <mergeCell ref="J30:M30"/>
    <mergeCell ref="N31:Q31"/>
    <mergeCell ref="J31:M31"/>
    <mergeCell ref="Q6:U6"/>
    <mergeCell ref="V31:Z31"/>
    <mergeCell ref="R28:U28"/>
    <mergeCell ref="R29:U29"/>
    <mergeCell ref="R30:U30"/>
    <mergeCell ref="N28:Q28"/>
    <mergeCell ref="N29:Q29"/>
    <mergeCell ref="R31:U31"/>
    <mergeCell ref="N30:Q30"/>
    <mergeCell ref="V28:Z28"/>
    <mergeCell ref="V29:Z30"/>
    <mergeCell ref="R25:U25"/>
    <mergeCell ref="R26:U26"/>
    <mergeCell ref="N23:Q23"/>
    <mergeCell ref="N22:Q22"/>
    <mergeCell ref="N24:Q24"/>
    <mergeCell ref="N25:Q25"/>
    <mergeCell ref="N26:Q26"/>
    <mergeCell ref="R21:U21"/>
    <mergeCell ref="N21:Q21"/>
  </mergeCells>
  <phoneticPr fontId="1"/>
  <dataValidations count="4">
    <dataValidation type="list" allowBlank="1" showInputMessage="1" showErrorMessage="1" sqref="K6:Q6" xr:uid="{18241E2A-4E5C-4DBB-AC35-9E501956D0D2}">
      <formula1>$AD$7:$AD$21</formula1>
    </dataValidation>
    <dataValidation type="list" allowBlank="1" showInputMessage="1" showErrorMessage="1" sqref="E6:J6" xr:uid="{1B4280E5-0FC9-4E1E-81EE-F34C1C590310}">
      <formula1>$AD$7:$AD$20</formula1>
    </dataValidation>
    <dataValidation type="list" allowBlank="1" showInputMessage="1" showErrorMessage="1" sqref="K13:U13 E13" xr:uid="{DF217B8F-BC58-4577-9137-04F56EDC20B9}">
      <formula1>$AF$7:$AF$9</formula1>
    </dataValidation>
    <dataValidation type="list" allowBlank="1" showInputMessage="1" showErrorMessage="1" sqref="D22:D26" xr:uid="{A70F0461-3E49-469A-ABE1-5519583352C9}">
      <formula1>$AH$7:$AH$13</formula1>
    </dataValidation>
  </dataValidations>
  <printOptions horizontalCentered="1"/>
  <pageMargins left="0.31496062992125984" right="0.31496062992125984" top="0.74803149606299213" bottom="0.74803149606299213" header="0.31496062992125984" footer="0.31496062992125984"/>
  <pageSetup paperSize="9" scale="44" orientation="portrait" r:id="rId1"/>
  <rowBreaks count="1" manualBreakCount="1">
    <brk id="26"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Z42"/>
  <sheetViews>
    <sheetView view="pageBreakPreview" zoomScaleNormal="100" zoomScaleSheetLayoutView="100" workbookViewId="0">
      <pane ySplit="1" topLeftCell="A12" activePane="bottomLeft" state="frozen"/>
      <selection activeCell="O19" sqref="O19"/>
      <selection pane="bottomLeft" activeCell="Q7" sqref="Q7:U10"/>
    </sheetView>
  </sheetViews>
  <sheetFormatPr defaultColWidth="9" defaultRowHeight="13.2"/>
  <cols>
    <col min="1" max="1" width="3.59765625" style="2" customWidth="1"/>
    <col min="2" max="2" width="3.69921875" style="8" customWidth="1"/>
    <col min="3" max="3" width="4" style="2" customWidth="1"/>
    <col min="4" max="4" width="22" style="2" customWidth="1"/>
    <col min="5" max="16" width="7.69921875" style="2" customWidth="1"/>
    <col min="17" max="20" width="7.09765625" style="2" customWidth="1"/>
    <col min="21" max="21" width="7.796875" style="2" customWidth="1"/>
    <col min="22" max="22" width="2.5" style="2" customWidth="1"/>
    <col min="23" max="25" width="9" style="2"/>
    <col min="26" max="26" width="11.19921875" style="2" bestFit="1" customWidth="1"/>
    <col min="27" max="16384" width="9" style="2"/>
  </cols>
  <sheetData>
    <row r="1" spans="1:26" ht="26.25" customHeight="1">
      <c r="A1" s="26" t="s">
        <v>473</v>
      </c>
      <c r="B1" s="1"/>
    </row>
    <row r="2" spans="1:26" s="198" customFormat="1" ht="23.25" customHeight="1">
      <c r="A2" s="25" t="s">
        <v>461</v>
      </c>
      <c r="B2" s="197" t="s">
        <v>563</v>
      </c>
    </row>
    <row r="3" spans="1:26" ht="6" customHeight="1" thickBot="1">
      <c r="A3" s="11"/>
      <c r="B3" s="10"/>
      <c r="C3" s="10"/>
      <c r="D3" s="10"/>
      <c r="E3" s="7"/>
      <c r="F3" s="7"/>
    </row>
    <row r="4" spans="1:26" ht="37.5" customHeight="1" thickBot="1">
      <c r="B4" s="149" t="s">
        <v>12</v>
      </c>
      <c r="C4" s="458" t="s">
        <v>6</v>
      </c>
      <c r="D4" s="459"/>
      <c r="E4" s="458" t="s">
        <v>7</v>
      </c>
      <c r="F4" s="459"/>
      <c r="G4" s="459"/>
      <c r="H4" s="459"/>
      <c r="I4" s="459"/>
      <c r="J4" s="459"/>
      <c r="K4" s="459"/>
      <c r="L4" s="459"/>
      <c r="M4" s="459"/>
      <c r="N4" s="459"/>
      <c r="O4" s="459"/>
      <c r="P4" s="460"/>
      <c r="Q4" s="458" t="s">
        <v>13</v>
      </c>
      <c r="R4" s="459"/>
      <c r="S4" s="459"/>
      <c r="T4" s="459"/>
      <c r="U4" s="461"/>
      <c r="X4" s="2" t="s">
        <v>517</v>
      </c>
      <c r="Y4" s="2" t="s">
        <v>520</v>
      </c>
    </row>
    <row r="5" spans="1:26" ht="79.95" customHeight="1" thickTop="1">
      <c r="B5" s="599" t="s">
        <v>25</v>
      </c>
      <c r="C5" s="470" t="s">
        <v>512</v>
      </c>
      <c r="D5" s="471"/>
      <c r="E5" s="472" t="s">
        <v>514</v>
      </c>
      <c r="F5" s="473"/>
      <c r="G5" s="473"/>
      <c r="H5" s="473"/>
      <c r="I5" s="581" t="s">
        <v>513</v>
      </c>
      <c r="J5" s="582"/>
      <c r="K5" s="582"/>
      <c r="L5" s="583"/>
      <c r="M5" s="582" t="s">
        <v>515</v>
      </c>
      <c r="N5" s="582"/>
      <c r="O5" s="582"/>
      <c r="P5" s="583"/>
      <c r="Q5" s="607" t="s">
        <v>525</v>
      </c>
      <c r="R5" s="608"/>
      <c r="S5" s="608"/>
      <c r="T5" s="608"/>
      <c r="U5" s="609"/>
      <c r="X5" s="2" t="s">
        <v>518</v>
      </c>
      <c r="Y5" s="2" t="s">
        <v>521</v>
      </c>
    </row>
    <row r="6" spans="1:26" ht="79.95" customHeight="1" thickBot="1">
      <c r="B6" s="600"/>
      <c r="C6" s="151"/>
      <c r="D6" s="162" t="s">
        <v>516</v>
      </c>
      <c r="E6" s="584"/>
      <c r="F6" s="585"/>
      <c r="G6" s="585"/>
      <c r="H6" s="585"/>
      <c r="I6" s="584"/>
      <c r="J6" s="585"/>
      <c r="K6" s="585"/>
      <c r="L6" s="586"/>
      <c r="M6" s="587"/>
      <c r="N6" s="588"/>
      <c r="O6" s="588"/>
      <c r="P6" s="589"/>
      <c r="Q6" s="372"/>
      <c r="R6" s="373"/>
      <c r="S6" s="373"/>
      <c r="T6" s="373"/>
      <c r="U6" s="374"/>
      <c r="X6" s="2" t="s">
        <v>519</v>
      </c>
      <c r="Y6" s="2" t="s">
        <v>522</v>
      </c>
    </row>
    <row r="7" spans="1:26" ht="40.049999999999997" customHeight="1">
      <c r="B7" s="350" t="s">
        <v>27</v>
      </c>
      <c r="C7" s="590" t="s">
        <v>524</v>
      </c>
      <c r="D7" s="591"/>
      <c r="E7" s="601"/>
      <c r="F7" s="602"/>
      <c r="G7" s="602"/>
      <c r="H7" s="602"/>
      <c r="I7" s="602"/>
      <c r="J7" s="602"/>
      <c r="K7" s="602"/>
      <c r="L7" s="602"/>
      <c r="M7" s="602"/>
      <c r="N7" s="602"/>
      <c r="O7" s="602"/>
      <c r="P7" s="603"/>
      <c r="Q7" s="430" t="s">
        <v>564</v>
      </c>
      <c r="R7" s="431"/>
      <c r="S7" s="431"/>
      <c r="T7" s="431"/>
      <c r="U7" s="432"/>
      <c r="Y7" s="2" t="s">
        <v>523</v>
      </c>
      <c r="Z7" s="9"/>
    </row>
    <row r="8" spans="1:26" ht="40.049999999999997" customHeight="1">
      <c r="B8" s="346"/>
      <c r="C8" s="592"/>
      <c r="D8" s="593"/>
      <c r="E8" s="604"/>
      <c r="F8" s="605"/>
      <c r="G8" s="605"/>
      <c r="H8" s="605"/>
      <c r="I8" s="605"/>
      <c r="J8" s="605"/>
      <c r="K8" s="605"/>
      <c r="L8" s="605"/>
      <c r="M8" s="605"/>
      <c r="N8" s="605"/>
      <c r="O8" s="605"/>
      <c r="P8" s="606"/>
      <c r="Q8" s="596"/>
      <c r="R8" s="597"/>
      <c r="S8" s="597"/>
      <c r="T8" s="597"/>
      <c r="U8" s="598"/>
      <c r="Z8" s="9"/>
    </row>
    <row r="9" spans="1:26" ht="40.049999999999997" customHeight="1">
      <c r="B9" s="346"/>
      <c r="C9" s="592"/>
      <c r="D9" s="593"/>
      <c r="E9" s="604"/>
      <c r="F9" s="605"/>
      <c r="G9" s="605"/>
      <c r="H9" s="605"/>
      <c r="I9" s="605"/>
      <c r="J9" s="605"/>
      <c r="K9" s="605"/>
      <c r="L9" s="605"/>
      <c r="M9" s="605"/>
      <c r="N9" s="605"/>
      <c r="O9" s="605"/>
      <c r="P9" s="606"/>
      <c r="Q9" s="596"/>
      <c r="R9" s="597"/>
      <c r="S9" s="597"/>
      <c r="T9" s="597"/>
      <c r="U9" s="598"/>
      <c r="Z9" s="9"/>
    </row>
    <row r="10" spans="1:26" ht="60" customHeight="1" thickBot="1">
      <c r="B10" s="347"/>
      <c r="C10" s="594"/>
      <c r="D10" s="595"/>
      <c r="E10" s="574"/>
      <c r="F10" s="575"/>
      <c r="G10" s="575"/>
      <c r="H10" s="575"/>
      <c r="I10" s="575"/>
      <c r="J10" s="575"/>
      <c r="K10" s="575"/>
      <c r="L10" s="575"/>
      <c r="M10" s="575"/>
      <c r="N10" s="575"/>
      <c r="O10" s="575"/>
      <c r="P10" s="576"/>
      <c r="Q10" s="433"/>
      <c r="R10" s="434"/>
      <c r="S10" s="434"/>
      <c r="T10" s="434"/>
      <c r="U10" s="435"/>
      <c r="Z10" s="9"/>
    </row>
    <row r="11" spans="1:26" ht="40.049999999999997" customHeight="1" thickBot="1">
      <c r="B11" s="156"/>
      <c r="C11" s="441" t="s">
        <v>439</v>
      </c>
      <c r="D11" s="441"/>
      <c r="E11" s="441"/>
      <c r="F11" s="441"/>
      <c r="G11" s="441"/>
      <c r="H11" s="441"/>
      <c r="I11" s="441"/>
      <c r="J11" s="441"/>
      <c r="K11" s="441"/>
      <c r="L11" s="441"/>
      <c r="M11" s="441"/>
      <c r="N11" s="441"/>
      <c r="O11" s="441"/>
      <c r="P11" s="441"/>
      <c r="Q11" s="441"/>
      <c r="R11" s="441"/>
      <c r="S11" s="441"/>
      <c r="T11" s="441"/>
      <c r="U11" s="442"/>
    </row>
    <row r="12" spans="1:26" ht="60" customHeight="1">
      <c r="B12" s="157"/>
      <c r="C12" s="443"/>
      <c r="D12" s="444"/>
      <c r="E12" s="444"/>
      <c r="F12" s="444"/>
      <c r="G12" s="444"/>
      <c r="H12" s="444"/>
      <c r="I12" s="444"/>
      <c r="J12" s="429" t="s">
        <v>434</v>
      </c>
      <c r="K12" s="429"/>
      <c r="L12" s="429"/>
      <c r="M12" s="429" t="s">
        <v>435</v>
      </c>
      <c r="N12" s="429"/>
      <c r="O12" s="429"/>
      <c r="P12" s="429" t="s">
        <v>436</v>
      </c>
      <c r="Q12" s="429"/>
      <c r="R12" s="429"/>
      <c r="S12" s="438" t="s">
        <v>437</v>
      </c>
      <c r="T12" s="439"/>
      <c r="U12" s="440"/>
    </row>
    <row r="13" spans="1:26" ht="60" customHeight="1" thickBot="1">
      <c r="B13" s="157"/>
      <c r="C13" s="610" t="s">
        <v>159</v>
      </c>
      <c r="D13" s="611"/>
      <c r="E13" s="611"/>
      <c r="F13" s="611"/>
      <c r="G13" s="611"/>
      <c r="H13" s="611"/>
      <c r="I13" s="612"/>
      <c r="J13" s="613">
        <f>'３_経費計算書'!L73</f>
        <v>0</v>
      </c>
      <c r="K13" s="613"/>
      <c r="L13" s="613"/>
      <c r="M13" s="613">
        <f>'３_経費計算書'!I73</f>
        <v>0</v>
      </c>
      <c r="N13" s="613"/>
      <c r="O13" s="613"/>
      <c r="P13" s="613">
        <f>MIN(ROUNDDOWN(M13*4/5,-3),480000)</f>
        <v>0</v>
      </c>
      <c r="Q13" s="613"/>
      <c r="R13" s="613"/>
      <c r="S13" s="520">
        <f>P13</f>
        <v>0</v>
      </c>
      <c r="T13" s="520"/>
      <c r="U13" s="614"/>
    </row>
    <row r="14" spans="1:26" ht="60" customHeight="1" thickTop="1" thickBot="1">
      <c r="B14" s="139"/>
      <c r="C14" s="495" t="s">
        <v>438</v>
      </c>
      <c r="D14" s="496"/>
      <c r="E14" s="496"/>
      <c r="F14" s="496"/>
      <c r="G14" s="496"/>
      <c r="H14" s="496"/>
      <c r="I14" s="497"/>
      <c r="J14" s="493">
        <f>SUM(J13:L13)</f>
        <v>0</v>
      </c>
      <c r="K14" s="493"/>
      <c r="L14" s="493"/>
      <c r="M14" s="493">
        <f>SUM(M13:O13)</f>
        <v>0</v>
      </c>
      <c r="N14" s="493"/>
      <c r="O14" s="493"/>
      <c r="P14" s="493">
        <f>SUM(P13:R13)</f>
        <v>0</v>
      </c>
      <c r="Q14" s="493"/>
      <c r="R14" s="493"/>
      <c r="S14" s="493">
        <f>SUM(S13:U13)</f>
        <v>0</v>
      </c>
      <c r="T14" s="493"/>
      <c r="U14" s="494"/>
    </row>
    <row r="15" spans="1:26" ht="42" customHeight="1"/>
    <row r="16" spans="1:26" ht="42" customHeight="1"/>
    <row r="17" ht="42" customHeight="1"/>
    <row r="18" ht="42" customHeight="1"/>
    <row r="19" ht="42" customHeight="1"/>
    <row r="20" ht="42" customHeight="1"/>
    <row r="21" ht="42" customHeight="1"/>
    <row r="22" ht="42" customHeight="1"/>
    <row r="23" ht="42" customHeight="1"/>
    <row r="24" ht="42" customHeight="1"/>
    <row r="25" ht="42" customHeight="1"/>
    <row r="26" ht="42" customHeight="1"/>
    <row r="27" ht="42" customHeight="1"/>
    <row r="28" ht="42" customHeight="1"/>
    <row r="29" ht="42" customHeight="1"/>
    <row r="30" ht="42" customHeight="1"/>
    <row r="31" ht="42" customHeight="1"/>
    <row r="32" ht="42" customHeight="1"/>
    <row r="33" ht="42" customHeight="1"/>
    <row r="34" ht="42" customHeight="1"/>
    <row r="35" ht="42" customHeight="1"/>
    <row r="36" ht="42" customHeight="1"/>
    <row r="37" ht="42" customHeight="1"/>
    <row r="38" ht="42" customHeight="1"/>
    <row r="39" ht="42" customHeight="1"/>
    <row r="40" ht="42" customHeight="1"/>
    <row r="41" ht="42" customHeight="1"/>
    <row r="42" ht="42" customHeight="1"/>
  </sheetData>
  <mergeCells count="32">
    <mergeCell ref="B5:B6"/>
    <mergeCell ref="E7:P10"/>
    <mergeCell ref="Q5:U6"/>
    <mergeCell ref="C13:I13"/>
    <mergeCell ref="C14:I14"/>
    <mergeCell ref="J14:L14"/>
    <mergeCell ref="M14:O14"/>
    <mergeCell ref="P14:R14"/>
    <mergeCell ref="S14:U14"/>
    <mergeCell ref="J13:L13"/>
    <mergeCell ref="M13:O13"/>
    <mergeCell ref="P13:R13"/>
    <mergeCell ref="S13:U13"/>
    <mergeCell ref="C11:U11"/>
    <mergeCell ref="C12:I12"/>
    <mergeCell ref="J12:L12"/>
    <mergeCell ref="M12:O12"/>
    <mergeCell ref="P12:R12"/>
    <mergeCell ref="S12:U12"/>
    <mergeCell ref="B7:B10"/>
    <mergeCell ref="C7:D10"/>
    <mergeCell ref="Q7:U10"/>
    <mergeCell ref="E6:H6"/>
    <mergeCell ref="I6:L6"/>
    <mergeCell ref="M6:P6"/>
    <mergeCell ref="C4:D4"/>
    <mergeCell ref="E4:P4"/>
    <mergeCell ref="Q4:U4"/>
    <mergeCell ref="C5:D5"/>
    <mergeCell ref="E5:H5"/>
    <mergeCell ref="I5:L5"/>
    <mergeCell ref="M5:P5"/>
  </mergeCells>
  <phoneticPr fontId="1"/>
  <dataValidations count="3">
    <dataValidation type="list" allowBlank="1" showInputMessage="1" showErrorMessage="1" sqref="E6:H6" xr:uid="{00000000-0002-0000-0700-000000000000}">
      <formula1>$X$5:$X$6</formula1>
    </dataValidation>
    <dataValidation type="list" allowBlank="1" showInputMessage="1" showErrorMessage="1" sqref="I6:L6" xr:uid="{00000000-0002-0000-0700-000001000000}">
      <formula1>$Y$5:$Y$7</formula1>
    </dataValidation>
    <dataValidation type="list" allowBlank="1" showInputMessage="1" showErrorMessage="1" sqref="M6:P6" xr:uid="{00000000-0002-0000-0700-000002000000}">
      <formula1>$Y$7:$Y$10</formula1>
    </dataValidation>
  </dataValidations>
  <printOptions horizontalCentered="1"/>
  <pageMargins left="0.31496062992125984" right="0.31496062992125984"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１_基本情報</vt:lpstr>
      <vt:lpstr>2_業務改善計画（厚生労働省提出様式）</vt:lpstr>
      <vt:lpstr>３_経費計算書</vt:lpstr>
      <vt:lpstr>４_計画書（介護テクノロジー）</vt:lpstr>
      <vt:lpstr>５_計画書（介護業務支援（介護ソフト））</vt:lpstr>
      <vt:lpstr>6_計画書（道が認める機器）</vt:lpstr>
      <vt:lpstr>7_計画書（パッケージ型）</vt:lpstr>
      <vt:lpstr>7_計画書（パッケージ型・3機種を連携させる場合）</vt:lpstr>
      <vt:lpstr>８_計画書（業務改善支援）</vt:lpstr>
      <vt:lpstr>リスト</vt:lpstr>
      <vt:lpstr>データセット</vt:lpstr>
      <vt:lpstr>入力不要（作業用）</vt:lpstr>
      <vt:lpstr>'１_基本情報'!Print_Area</vt:lpstr>
      <vt:lpstr>'2_業務改善計画（厚生労働省提出様式）'!Print_Area</vt:lpstr>
      <vt:lpstr>'３_経費計算書'!Print_Area</vt:lpstr>
      <vt:lpstr>'４_計画書（介護テクノロジー）'!Print_Area</vt:lpstr>
      <vt:lpstr>'５_計画書（介護業務支援（介護ソフト））'!Print_Area</vt:lpstr>
      <vt:lpstr>'6_計画書（道が認める機器）'!Print_Area</vt:lpstr>
      <vt:lpstr>'7_計画書（パッケージ型）'!Print_Area</vt:lpstr>
      <vt:lpstr>'7_計画書（パッケージ型・3機種を連携させる場合）'!Print_Area</vt:lpstr>
      <vt:lpstr>'８_計画書（業務改善支援）'!Print_Area</vt:lpstr>
      <vt:lpstr>'１_基本情報'!Print_Titles</vt:lpstr>
      <vt:lpstr>'４_計画書（介護テクノロジー）'!Print_Titles</vt:lpstr>
      <vt:lpstr>'５_計画書（介護業務支援（介護ソフト））'!Print_Titles</vt:lpstr>
      <vt:lpstr>'6_計画書（道が認める機器）'!Print_Titles</vt:lpstr>
      <vt:lpstr>'7_計画書（パッケージ型）'!Print_Titles</vt:lpstr>
      <vt:lpstr>'7_計画書（パッケージ型・3機種を連携させる場合）'!Print_Titles</vt:lpstr>
      <vt:lpstr>'８_計画書（業務改善支援）'!Print_Titles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土屋＿誠</dc:creator>
  <cp:lastModifiedBy>山内＿悠太</cp:lastModifiedBy>
  <cp:lastPrinted>2025-10-28T11:39:03Z</cp:lastPrinted>
  <dcterms:created xsi:type="dcterms:W3CDTF">2024-09-06T04:13:27Z</dcterms:created>
  <dcterms:modified xsi:type="dcterms:W3CDTF">2025-11-04T01:40:38Z</dcterms:modified>
</cp:coreProperties>
</file>